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370" windowHeight="8955"/>
  </bookViews>
  <sheets>
    <sheet name="Протокол" sheetId="4" r:id="rId1"/>
  </sheets>
  <calcPr calcId="125725"/>
</workbook>
</file>

<file path=xl/calcChain.xml><?xml version="1.0" encoding="utf-8"?>
<calcChain xmlns="http://schemas.openxmlformats.org/spreadsheetml/2006/main">
  <c r="L56" i="4"/>
  <c r="L64"/>
  <c r="L63"/>
  <c r="L65"/>
  <c r="L60"/>
  <c r="L61"/>
  <c r="L59"/>
  <c r="L50"/>
  <c r="L51"/>
  <c r="L49"/>
  <c r="L54"/>
  <c r="L53"/>
  <c r="L55"/>
  <c r="L78"/>
  <c r="L76"/>
  <c r="L75"/>
  <c r="L77"/>
  <c r="L79"/>
  <c r="L72"/>
  <c r="L70"/>
  <c r="L73"/>
  <c r="L69"/>
  <c r="L71"/>
  <c r="L68"/>
  <c r="J42"/>
  <c r="K42" s="1"/>
  <c r="L42" s="1"/>
  <c r="K43"/>
  <c r="L43" s="1"/>
  <c r="J43"/>
  <c r="K44"/>
  <c r="L44" s="1"/>
  <c r="J44"/>
  <c r="J41"/>
  <c r="K41" s="1"/>
  <c r="L41" s="1"/>
  <c r="J40"/>
  <c r="K40" s="1"/>
  <c r="L40" s="1"/>
  <c r="J36"/>
  <c r="K36" s="1"/>
  <c r="L36" s="1"/>
  <c r="J37"/>
  <c r="K37" s="1"/>
  <c r="L37" s="1"/>
  <c r="J35"/>
  <c r="K35" s="1"/>
  <c r="L35" s="1"/>
  <c r="J38"/>
  <c r="K38" s="1"/>
  <c r="L38" s="1"/>
  <c r="J33"/>
  <c r="K33" s="1"/>
  <c r="L33" s="1"/>
  <c r="J32"/>
  <c r="K32" s="1"/>
  <c r="L32" s="1"/>
  <c r="J31"/>
  <c r="K31" s="1"/>
  <c r="L31" s="1"/>
  <c r="J30"/>
  <c r="K30" s="1"/>
  <c r="L30" s="1"/>
  <c r="J23"/>
  <c r="K23" s="1"/>
  <c r="L23" s="1"/>
  <c r="J22"/>
  <c r="K22" s="1"/>
  <c r="L22" s="1"/>
  <c r="J27"/>
  <c r="K27" s="1"/>
  <c r="L27" s="1"/>
  <c r="J26"/>
  <c r="K26" s="1"/>
  <c r="L26" s="1"/>
  <c r="J24"/>
  <c r="K24" s="1"/>
  <c r="L24" s="1"/>
  <c r="J21"/>
  <c r="K21" s="1"/>
  <c r="L21" s="1"/>
  <c r="J28"/>
  <c r="K28" s="1"/>
  <c r="L28" s="1"/>
  <c r="J25"/>
  <c r="K25" s="1"/>
  <c r="L25" s="1"/>
  <c r="J15"/>
  <c r="K15" s="1"/>
  <c r="L15" s="1"/>
  <c r="J16"/>
  <c r="K16" s="1"/>
  <c r="L16" s="1"/>
  <c r="J19"/>
  <c r="K19" s="1"/>
  <c r="L19" s="1"/>
  <c r="J17"/>
  <c r="K17" s="1"/>
  <c r="L17" s="1"/>
  <c r="J18"/>
  <c r="K18" s="1"/>
  <c r="L18" s="1"/>
</calcChain>
</file>

<file path=xl/sharedStrings.xml><?xml version="1.0" encoding="utf-8"?>
<sst xmlns="http://schemas.openxmlformats.org/spreadsheetml/2006/main" count="304" uniqueCount="136">
  <si>
    <t>СПОРТИВНЫЙ КОМИТЕТ ПО ФИЗИЧЕСКОЙ КУЛТУРЕ И СПОРТ АДМИНИСТРАЦИИ ГОРОДА СМОЛЕНСКА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</si>
  <si>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</si>
  <si>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</si>
  <si>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>Открытый Чемпионат города Смоленска по гиревому спорту</t>
  </si>
  <si>
    <t>ПРОТОКОЛ</t>
  </si>
  <si>
    <t>г. Смоленск</t>
  </si>
  <si>
    <t>Регламент времени 10 мин</t>
  </si>
  <si>
    <t>Участник</t>
  </si>
  <si>
    <t>Год рождения</t>
  </si>
  <si>
    <t>Звание</t>
  </si>
  <si>
    <t>Команда</t>
  </si>
  <si>
    <t>Вес гири</t>
  </si>
  <si>
    <t>Толчок</t>
  </si>
  <si>
    <t>Рывок</t>
  </si>
  <si>
    <t>Сумма</t>
  </si>
  <si>
    <t>Очки</t>
  </si>
  <si>
    <t>Место</t>
  </si>
  <si>
    <t>Тренер</t>
  </si>
  <si>
    <t>Мужчины - двоеборье</t>
  </si>
  <si>
    <t>Весовая категория до 63 кг</t>
  </si>
  <si>
    <t>МС</t>
  </si>
  <si>
    <t>ВА ВПВО</t>
  </si>
  <si>
    <t>Калякин С.В.</t>
  </si>
  <si>
    <t>КМС</t>
  </si>
  <si>
    <t>Красный</t>
  </si>
  <si>
    <t>Скорин Александр</t>
  </si>
  <si>
    <t>Весовая категория до 68 кг</t>
  </si>
  <si>
    <t>Весовая категория до 73 кг</t>
  </si>
  <si>
    <t>Смирнов Данила</t>
  </si>
  <si>
    <t>Прощенков Евгений</t>
  </si>
  <si>
    <t>Сергеев С.В.</t>
  </si>
  <si>
    <t>Шванев В.Б.</t>
  </si>
  <si>
    <t>Весовая категория до 85 кг</t>
  </si>
  <si>
    <t>Евтихов Вадим</t>
  </si>
  <si>
    <t>Амбросенков Виктор</t>
  </si>
  <si>
    <t>МСМК</t>
  </si>
  <si>
    <t>Весовая категория св. 73 кг</t>
  </si>
  <si>
    <t>Женщины - рывок</t>
  </si>
  <si>
    <t>Иванова Алиса</t>
  </si>
  <si>
    <t>Весовая категория св. 63 кг</t>
  </si>
  <si>
    <t>Ходунова Ирина</t>
  </si>
  <si>
    <t>Старшие судьи:</t>
  </si>
  <si>
    <t xml:space="preserve">    Главный секретарь:</t>
  </si>
  <si>
    <t>Весовая категория св. 85 кг</t>
  </si>
  <si>
    <t>Женщины</t>
  </si>
  <si>
    <t>Мужчины</t>
  </si>
  <si>
    <t>Сергеев С.В., Калякин С.В.</t>
  </si>
  <si>
    <t>Аханов Тимур</t>
  </si>
  <si>
    <t>б/р</t>
  </si>
  <si>
    <t>Новиков Олег</t>
  </si>
  <si>
    <t>1юн.</t>
  </si>
  <si>
    <t>Чалая Т.И.</t>
  </si>
  <si>
    <t>Новикова Елена</t>
  </si>
  <si>
    <t>Овчинников Никита</t>
  </si>
  <si>
    <t>Маренков Виктор</t>
  </si>
  <si>
    <t>Киселев Евгений</t>
  </si>
  <si>
    <t>Абдразаков Равкат</t>
  </si>
  <si>
    <t>Вып.   разряд</t>
  </si>
  <si>
    <t>Кол.
под.</t>
  </si>
  <si>
    <t>Собств.  вес</t>
  </si>
  <si>
    <t>Васькина Алина</t>
  </si>
  <si>
    <t>Длинный цикл</t>
  </si>
  <si>
    <t>Петушков Денис</t>
  </si>
  <si>
    <t>Гула Д.Л., Калякин С.В.</t>
  </si>
  <si>
    <t>Захаров А.И.</t>
  </si>
  <si>
    <t>Щербаков Илья</t>
  </si>
  <si>
    <t>Захаров Александр</t>
  </si>
  <si>
    <t>Рябинин Д.И.</t>
  </si>
  <si>
    <t>Сергеев С.В., ВК</t>
  </si>
  <si>
    <t>Иванов Е.А., 1 кат</t>
  </si>
  <si>
    <t>Гири 12,16, 24 и 32 кг</t>
  </si>
  <si>
    <t>-</t>
  </si>
  <si>
    <t>1юн.+</t>
  </si>
  <si>
    <t>Якубенкова Анна</t>
  </si>
  <si>
    <t>СШОР № 1</t>
  </si>
  <si>
    <t>Сергеев С.В., Чалая Т.И.</t>
  </si>
  <si>
    <t>СШОР №1/Красный</t>
  </si>
  <si>
    <t>Старовойтова Полина</t>
  </si>
  <si>
    <t>СШОР №1</t>
  </si>
  <si>
    <t>Аржаная Елизавета</t>
  </si>
  <si>
    <t>Дурлеску Эвелина</t>
  </si>
  <si>
    <t>Чалая Мария</t>
  </si>
  <si>
    <t>Авдеенкова Елена</t>
  </si>
  <si>
    <t>Чепелева Анастасия</t>
  </si>
  <si>
    <t>Васькина А.А., Шванев В.Б.</t>
  </si>
  <si>
    <t>Бурыкин Юрий</t>
  </si>
  <si>
    <t>Макаров Дмитрий</t>
  </si>
  <si>
    <t>Гула Д.Л.</t>
  </si>
  <si>
    <t>Михалев Александр</t>
  </si>
  <si>
    <t>СШОР №1/ВА ВПВО</t>
  </si>
  <si>
    <t>Абдразаков Рафик</t>
  </si>
  <si>
    <t xml:space="preserve">Сергеев Сергей </t>
  </si>
  <si>
    <t>Джумазода Давуди</t>
  </si>
  <si>
    <t>Глинка</t>
  </si>
  <si>
    <t>Колестратов В.В.</t>
  </si>
  <si>
    <t>Дорман Валерий</t>
  </si>
  <si>
    <t>Кодиров Мухаммад</t>
  </si>
  <si>
    <t>Захаров Захар</t>
  </si>
  <si>
    <t>Верхнеднепровский р-н</t>
  </si>
  <si>
    <t>Кизейков Александр</t>
  </si>
  <si>
    <t>Самостоятельно</t>
  </si>
  <si>
    <t>Зайцев Роман</t>
  </si>
  <si>
    <t>Козлов Олег</t>
  </si>
  <si>
    <t>Архангельская обл.</t>
  </si>
  <si>
    <t>Телегин Э.Н.</t>
  </si>
  <si>
    <t>Колосов Сергей</t>
  </si>
  <si>
    <t>Захаров  А.И.</t>
  </si>
  <si>
    <t>Еников Максим</t>
  </si>
  <si>
    <t>\</t>
  </si>
  <si>
    <t>Снят врачом</t>
  </si>
  <si>
    <t>Иванов Евгений</t>
  </si>
  <si>
    <t>1</t>
  </si>
  <si>
    <t>2</t>
  </si>
  <si>
    <t>2юн.+</t>
  </si>
  <si>
    <t>3+</t>
  </si>
  <si>
    <t>2+</t>
  </si>
  <si>
    <t>1+</t>
  </si>
  <si>
    <t>Прокопенков Илья</t>
  </si>
  <si>
    <t>Яиков Роман</t>
  </si>
  <si>
    <t>СШОР № 1/ВА ВПВО</t>
  </si>
  <si>
    <t>Калистратов Артём</t>
  </si>
  <si>
    <t>Болдырев Ярослав</t>
  </si>
  <si>
    <t>СШОР №1/ ВА ВПВО</t>
  </si>
  <si>
    <t>Фесак Александр</t>
  </si>
  <si>
    <t>б\р</t>
  </si>
  <si>
    <t>16-17 ноября 2019 года</t>
  </si>
  <si>
    <t>Шванев В.Б, Чалая Т.И.</t>
  </si>
  <si>
    <t>Шванев Б.В., Шванев В.Б</t>
  </si>
  <si>
    <t>3 юн.</t>
  </si>
  <si>
    <t xml:space="preserve">            Ходунова И.Г., 1 кат.</t>
  </si>
  <si>
    <t>Сыравнев И.А.., 1 кат</t>
  </si>
  <si>
    <t xml:space="preserve">                  Главный судья:</t>
  </si>
  <si>
    <t xml:space="preserve">        Шванев В.Б., МК</t>
  </si>
  <si>
    <t xml:space="preserve">             Калякин С.В., 1 кат</t>
  </si>
  <si>
    <t xml:space="preserve">                           Михалев А.М., 1 кат</t>
  </si>
  <si>
    <t xml:space="preserve">                           Романов О.В. 2 кат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</si>
</sst>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alibri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164" fontId="3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65" fontId="4" fillId="0" borderId="0" xfId="0" applyNumberFormat="1" applyFont="1" applyFill="1"/>
    <xf numFmtId="49" fontId="4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0" fillId="0" borderId="0" xfId="0" applyAlignment="1"/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="70" zoomScaleNormal="70" workbookViewId="0">
      <selection activeCell="E88" sqref="E88"/>
    </sheetView>
  </sheetViews>
  <sheetFormatPr defaultColWidth="9.140625" defaultRowHeight="18.75"/>
  <cols>
    <col min="1" max="1" width="8.28515625" style="8" customWidth="1"/>
    <col min="2" max="2" width="30.7109375" style="7" customWidth="1"/>
    <col min="3" max="3" width="12.5703125" style="8" customWidth="1"/>
    <col min="4" max="4" width="9.7109375" style="9" customWidth="1"/>
    <col min="5" max="5" width="8.7109375" style="10" customWidth="1"/>
    <col min="6" max="6" width="28.28515625" style="8" customWidth="1"/>
    <col min="7" max="7" width="7.5703125" style="8" customWidth="1"/>
    <col min="8" max="8" width="9.28515625" style="8" customWidth="1"/>
    <col min="9" max="9" width="8.7109375" style="8" customWidth="1"/>
    <col min="10" max="10" width="8.7109375" style="11" customWidth="1"/>
    <col min="11" max="11" width="10.7109375" style="12" customWidth="1"/>
    <col min="12" max="12" width="10.7109375" style="11" customWidth="1"/>
    <col min="13" max="13" width="9.28515625" style="13" customWidth="1"/>
    <col min="14" max="14" width="33.140625" style="7" customWidth="1"/>
    <col min="15" max="16384" width="9.140625" style="8"/>
  </cols>
  <sheetData>
    <row r="1" spans="1:18" ht="18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7"/>
      <c r="P1" s="17"/>
      <c r="Q1" s="17"/>
      <c r="R1" s="17"/>
    </row>
    <row r="2" spans="1:18" ht="18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8"/>
      <c r="P2" s="18"/>
      <c r="Q2" s="18"/>
      <c r="R2" s="18"/>
    </row>
    <row r="3" spans="1:18" ht="18.75" customHeight="1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8"/>
      <c r="P3" s="18"/>
      <c r="Q3" s="18"/>
      <c r="R3" s="18"/>
    </row>
    <row r="4" spans="1:18" ht="18.75" customHeight="1">
      <c r="B4" s="14"/>
      <c r="C4" s="14"/>
      <c r="D4" s="14"/>
      <c r="E4" s="14"/>
      <c r="F4" s="14"/>
      <c r="G4" s="14"/>
      <c r="H4" s="14"/>
      <c r="I4" s="14"/>
      <c r="J4" s="14"/>
      <c r="K4" s="19"/>
      <c r="L4" s="14"/>
      <c r="M4" s="14"/>
      <c r="N4" s="14"/>
    </row>
    <row r="5" spans="1:18" ht="18.75" customHeight="1">
      <c r="A5" s="118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8" ht="18.75" customHeight="1">
      <c r="A6" s="120" t="s">
        <v>125</v>
      </c>
      <c r="B6" s="121"/>
      <c r="C6" s="121"/>
      <c r="D6" s="118" t="s">
        <v>4</v>
      </c>
      <c r="E6" s="118"/>
      <c r="F6" s="118"/>
      <c r="G6" s="118"/>
      <c r="H6" s="118"/>
      <c r="I6" s="118"/>
      <c r="J6" s="118"/>
      <c r="K6" s="119"/>
      <c r="L6" s="118"/>
      <c r="M6" s="118" t="s">
        <v>5</v>
      </c>
      <c r="N6" s="118"/>
    </row>
    <row r="7" spans="1:18" s="4" customFormat="1" ht="18.75" customHeight="1" thickBot="1">
      <c r="A7" s="110"/>
      <c r="B7" s="110"/>
      <c r="C7" s="110"/>
      <c r="D7" s="111" t="s">
        <v>70</v>
      </c>
      <c r="E7" s="111"/>
      <c r="F7" s="111"/>
      <c r="G7" s="16"/>
      <c r="H7" s="16"/>
      <c r="I7" s="111" t="s">
        <v>6</v>
      </c>
      <c r="J7" s="111"/>
      <c r="K7" s="112"/>
      <c r="L7" s="111"/>
      <c r="M7" s="20"/>
      <c r="N7" s="15"/>
    </row>
    <row r="8" spans="1:18" s="4" customFormat="1" ht="18.75" customHeight="1" thickBot="1">
      <c r="A8" s="115" t="s">
        <v>16</v>
      </c>
      <c r="B8" s="99" t="s">
        <v>7</v>
      </c>
      <c r="C8" s="115" t="s">
        <v>8</v>
      </c>
      <c r="D8" s="116" t="s">
        <v>59</v>
      </c>
      <c r="E8" s="96" t="s">
        <v>9</v>
      </c>
      <c r="F8" s="96" t="s">
        <v>10</v>
      </c>
      <c r="G8" s="101" t="s">
        <v>11</v>
      </c>
      <c r="H8" s="96" t="s">
        <v>12</v>
      </c>
      <c r="I8" s="96" t="s">
        <v>13</v>
      </c>
      <c r="J8" s="96"/>
      <c r="K8" s="113" t="s">
        <v>14</v>
      </c>
      <c r="L8" s="113" t="s">
        <v>15</v>
      </c>
      <c r="M8" s="97" t="s">
        <v>57</v>
      </c>
      <c r="N8" s="96" t="s">
        <v>17</v>
      </c>
    </row>
    <row r="9" spans="1:18" s="4" customFormat="1" ht="18.75" customHeight="1" thickBot="1">
      <c r="A9" s="101"/>
      <c r="B9" s="99"/>
      <c r="C9" s="101"/>
      <c r="D9" s="117"/>
      <c r="E9" s="99"/>
      <c r="F9" s="99"/>
      <c r="G9" s="101"/>
      <c r="H9" s="99"/>
      <c r="I9" s="101" t="s">
        <v>58</v>
      </c>
      <c r="J9" s="99" t="s">
        <v>15</v>
      </c>
      <c r="K9" s="114"/>
      <c r="L9" s="114"/>
      <c r="M9" s="98"/>
      <c r="N9" s="99"/>
    </row>
    <row r="10" spans="1:18" s="4" customFormat="1" ht="18.75" customHeight="1" thickBot="1">
      <c r="A10" s="101"/>
      <c r="B10" s="99"/>
      <c r="C10" s="101"/>
      <c r="D10" s="117"/>
      <c r="E10" s="99"/>
      <c r="F10" s="99"/>
      <c r="G10" s="101"/>
      <c r="H10" s="99"/>
      <c r="I10" s="101"/>
      <c r="J10" s="99"/>
      <c r="K10" s="114"/>
      <c r="L10" s="114"/>
      <c r="M10" s="98"/>
      <c r="N10" s="99"/>
    </row>
    <row r="11" spans="1:18" s="4" customFormat="1" ht="18.75" customHeight="1" thickBot="1">
      <c r="A11" s="101"/>
      <c r="B11" s="99"/>
      <c r="C11" s="101"/>
      <c r="D11" s="117"/>
      <c r="E11" s="99"/>
      <c r="F11" s="99"/>
      <c r="G11" s="101"/>
      <c r="H11" s="99"/>
      <c r="I11" s="101"/>
      <c r="J11" s="99"/>
      <c r="K11" s="114"/>
      <c r="L11" s="114"/>
      <c r="M11" s="98"/>
      <c r="N11" s="99"/>
    </row>
    <row r="12" spans="1:18" s="4" customFormat="1" ht="18.75" customHeight="1" thickBot="1">
      <c r="A12" s="101"/>
      <c r="B12" s="99"/>
      <c r="C12" s="101"/>
      <c r="D12" s="117"/>
      <c r="E12" s="99"/>
      <c r="F12" s="99"/>
      <c r="G12" s="101"/>
      <c r="H12" s="99"/>
      <c r="I12" s="102"/>
      <c r="J12" s="100"/>
      <c r="K12" s="114"/>
      <c r="L12" s="114"/>
      <c r="M12" s="98"/>
      <c r="N12" s="99"/>
    </row>
    <row r="13" spans="1:18" s="5" customFormat="1" ht="18.75" customHeight="1" thickBot="1">
      <c r="A13" s="93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1:18" s="5" customFormat="1" ht="18.75" customHeight="1" thickBot="1">
      <c r="A14" s="87" t="s">
        <v>19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1:18" s="5" customFormat="1" ht="18.75" customHeight="1">
      <c r="A15" s="39">
        <v>1</v>
      </c>
      <c r="B15" s="45" t="s">
        <v>86</v>
      </c>
      <c r="C15" s="32">
        <v>1995</v>
      </c>
      <c r="D15" s="33">
        <v>63</v>
      </c>
      <c r="E15" s="32" t="s">
        <v>20</v>
      </c>
      <c r="F15" s="32" t="s">
        <v>21</v>
      </c>
      <c r="G15" s="32">
        <v>32</v>
      </c>
      <c r="H15" s="32">
        <v>70</v>
      </c>
      <c r="I15" s="32">
        <v>142</v>
      </c>
      <c r="J15" s="54">
        <f>I15/2</f>
        <v>71</v>
      </c>
      <c r="K15" s="54">
        <f>H15+J15</f>
        <v>141</v>
      </c>
      <c r="L15" s="54">
        <f>2*K15</f>
        <v>282</v>
      </c>
      <c r="M15" s="69" t="s">
        <v>20</v>
      </c>
      <c r="N15" s="59" t="s">
        <v>87</v>
      </c>
    </row>
    <row r="16" spans="1:18" s="5" customFormat="1" ht="18.75" customHeight="1">
      <c r="A16" s="38">
        <v>2</v>
      </c>
      <c r="B16" s="40" t="s">
        <v>91</v>
      </c>
      <c r="C16" s="21">
        <v>1998</v>
      </c>
      <c r="D16" s="1">
        <v>62.8</v>
      </c>
      <c r="E16" s="21" t="s">
        <v>23</v>
      </c>
      <c r="F16" s="21" t="s">
        <v>78</v>
      </c>
      <c r="G16" s="21">
        <v>32</v>
      </c>
      <c r="H16" s="21">
        <v>64</v>
      </c>
      <c r="I16" s="21">
        <v>71</v>
      </c>
      <c r="J16" s="21">
        <f>I16/2</f>
        <v>35.5</v>
      </c>
      <c r="K16" s="21">
        <f>H16+J16</f>
        <v>99.5</v>
      </c>
      <c r="L16" s="21">
        <f>2*K16</f>
        <v>199</v>
      </c>
      <c r="M16" s="2" t="s">
        <v>23</v>
      </c>
      <c r="N16" s="70" t="s">
        <v>30</v>
      </c>
    </row>
    <row r="17" spans="1:14" s="5" customFormat="1" ht="18.75" customHeight="1">
      <c r="A17" s="38">
        <v>3</v>
      </c>
      <c r="B17" s="40" t="s">
        <v>97</v>
      </c>
      <c r="C17" s="21">
        <v>2005</v>
      </c>
      <c r="D17" s="1">
        <v>54.5</v>
      </c>
      <c r="E17" s="21" t="s">
        <v>48</v>
      </c>
      <c r="F17" s="21" t="s">
        <v>98</v>
      </c>
      <c r="G17" s="21">
        <v>16</v>
      </c>
      <c r="H17" s="21">
        <v>100</v>
      </c>
      <c r="I17" s="21">
        <v>207</v>
      </c>
      <c r="J17" s="21">
        <f>I17/2</f>
        <v>103.5</v>
      </c>
      <c r="K17" s="21">
        <f>H17+J17</f>
        <v>203.5</v>
      </c>
      <c r="L17" s="21">
        <f>0.6*K17</f>
        <v>122.1</v>
      </c>
      <c r="M17" s="2" t="s">
        <v>72</v>
      </c>
      <c r="N17" s="70" t="s">
        <v>64</v>
      </c>
    </row>
    <row r="18" spans="1:14" s="5" customFormat="1" ht="18.75" customHeight="1">
      <c r="A18" s="38">
        <v>4</v>
      </c>
      <c r="B18" s="40" t="s">
        <v>25</v>
      </c>
      <c r="C18" s="21">
        <v>2005</v>
      </c>
      <c r="D18" s="1">
        <v>61</v>
      </c>
      <c r="E18" s="21">
        <v>1</v>
      </c>
      <c r="F18" s="21" t="s">
        <v>24</v>
      </c>
      <c r="G18" s="21">
        <v>24</v>
      </c>
      <c r="H18" s="21">
        <v>64</v>
      </c>
      <c r="I18" s="21">
        <v>91</v>
      </c>
      <c r="J18" s="21">
        <f>I18/2</f>
        <v>45.5</v>
      </c>
      <c r="K18" s="21">
        <f>H18+J18</f>
        <v>109.5</v>
      </c>
      <c r="L18" s="21">
        <f>1*K18</f>
        <v>109.5</v>
      </c>
      <c r="M18" s="2">
        <v>1</v>
      </c>
      <c r="N18" s="70" t="s">
        <v>51</v>
      </c>
    </row>
    <row r="19" spans="1:14" s="5" customFormat="1" ht="18.75" customHeight="1" thickBot="1">
      <c r="A19" s="41">
        <v>5</v>
      </c>
      <c r="B19" s="64" t="s">
        <v>96</v>
      </c>
      <c r="C19" s="34">
        <v>2004</v>
      </c>
      <c r="D19" s="35">
        <v>50.4</v>
      </c>
      <c r="E19" s="34" t="s">
        <v>48</v>
      </c>
      <c r="F19" s="34" t="s">
        <v>93</v>
      </c>
      <c r="G19" s="34">
        <v>16</v>
      </c>
      <c r="H19" s="34">
        <v>9</v>
      </c>
      <c r="I19" s="34">
        <v>61</v>
      </c>
      <c r="J19" s="55">
        <f>I19/2</f>
        <v>30.5</v>
      </c>
      <c r="K19" s="55">
        <f>H19+J19</f>
        <v>39.5</v>
      </c>
      <c r="L19" s="55">
        <f>0.6*K19</f>
        <v>23.7</v>
      </c>
      <c r="M19" s="71" t="s">
        <v>71</v>
      </c>
      <c r="N19" s="65" t="s">
        <v>94</v>
      </c>
    </row>
    <row r="20" spans="1:14" s="5" customFormat="1" ht="18.75" customHeight="1" thickBot="1">
      <c r="A20" s="87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</row>
    <row r="21" spans="1:14" s="5" customFormat="1" ht="18.75" customHeight="1">
      <c r="A21" s="39">
        <v>1</v>
      </c>
      <c r="B21" s="45" t="s">
        <v>90</v>
      </c>
      <c r="C21" s="32">
        <v>2002</v>
      </c>
      <c r="D21" s="33">
        <v>66.2</v>
      </c>
      <c r="E21" s="32" t="s">
        <v>23</v>
      </c>
      <c r="F21" s="32" t="s">
        <v>21</v>
      </c>
      <c r="G21" s="32">
        <v>24</v>
      </c>
      <c r="H21" s="32">
        <v>117</v>
      </c>
      <c r="I21" s="32">
        <v>171</v>
      </c>
      <c r="J21" s="54">
        <f t="shared" ref="J21:J28" si="0">I21/2</f>
        <v>85.5</v>
      </c>
      <c r="K21" s="54">
        <f t="shared" ref="K21:K28" si="1">H21+J21</f>
        <v>202.5</v>
      </c>
      <c r="L21" s="54">
        <f>1*K21</f>
        <v>202.5</v>
      </c>
      <c r="M21" s="72" t="s">
        <v>111</v>
      </c>
      <c r="N21" s="59" t="s">
        <v>30</v>
      </c>
    </row>
    <row r="22" spans="1:14" s="5" customFormat="1" ht="18.75" customHeight="1">
      <c r="A22" s="38">
        <v>2</v>
      </c>
      <c r="B22" s="40" t="s">
        <v>62</v>
      </c>
      <c r="C22" s="21">
        <v>1986</v>
      </c>
      <c r="D22" s="1">
        <v>68</v>
      </c>
      <c r="E22" s="21" t="s">
        <v>20</v>
      </c>
      <c r="F22" s="21" t="s">
        <v>78</v>
      </c>
      <c r="G22" s="21">
        <v>32</v>
      </c>
      <c r="H22" s="21">
        <v>32</v>
      </c>
      <c r="I22" s="21">
        <v>135</v>
      </c>
      <c r="J22" s="21">
        <f t="shared" si="0"/>
        <v>67.5</v>
      </c>
      <c r="K22" s="21">
        <f t="shared" si="1"/>
        <v>99.5</v>
      </c>
      <c r="L22" s="21">
        <f>2*K22</f>
        <v>199</v>
      </c>
      <c r="M22" s="67" t="s">
        <v>23</v>
      </c>
      <c r="N22" s="70" t="s">
        <v>30</v>
      </c>
    </row>
    <row r="23" spans="1:14" s="5" customFormat="1" ht="18.75" customHeight="1">
      <c r="A23" s="41">
        <v>3</v>
      </c>
      <c r="B23" s="46" t="s">
        <v>29</v>
      </c>
      <c r="C23" s="47">
        <v>1997</v>
      </c>
      <c r="D23" s="48">
        <v>68</v>
      </c>
      <c r="E23" s="47" t="s">
        <v>23</v>
      </c>
      <c r="F23" s="47" t="s">
        <v>78</v>
      </c>
      <c r="G23" s="47">
        <v>32</v>
      </c>
      <c r="H23" s="47">
        <v>66</v>
      </c>
      <c r="I23" s="47">
        <v>48</v>
      </c>
      <c r="J23" s="21">
        <f t="shared" si="0"/>
        <v>24</v>
      </c>
      <c r="K23" s="21">
        <f t="shared" si="1"/>
        <v>90</v>
      </c>
      <c r="L23" s="56">
        <f>2*K23</f>
        <v>180</v>
      </c>
      <c r="M23" s="73" t="s">
        <v>23</v>
      </c>
      <c r="N23" s="49" t="s">
        <v>30</v>
      </c>
    </row>
    <row r="24" spans="1:14" s="5" customFormat="1" ht="18.75" customHeight="1">
      <c r="A24" s="41">
        <v>4</v>
      </c>
      <c r="B24" s="46" t="s">
        <v>65</v>
      </c>
      <c r="C24" s="47">
        <v>2004</v>
      </c>
      <c r="D24" s="48">
        <v>65.400000000000006</v>
      </c>
      <c r="E24" s="47" t="s">
        <v>48</v>
      </c>
      <c r="F24" s="47" t="s">
        <v>98</v>
      </c>
      <c r="G24" s="47">
        <v>16</v>
      </c>
      <c r="H24" s="47">
        <v>118</v>
      </c>
      <c r="I24" s="47">
        <v>168</v>
      </c>
      <c r="J24" s="21">
        <f t="shared" si="0"/>
        <v>84</v>
      </c>
      <c r="K24" s="21">
        <f t="shared" si="1"/>
        <v>202</v>
      </c>
      <c r="L24" s="21">
        <f>0.6*K24</f>
        <v>121.19999999999999</v>
      </c>
      <c r="M24" s="73" t="s">
        <v>72</v>
      </c>
      <c r="N24" s="49" t="s">
        <v>64</v>
      </c>
    </row>
    <row r="25" spans="1:14" s="5" customFormat="1" ht="18.75" customHeight="1">
      <c r="A25" s="38">
        <v>5</v>
      </c>
      <c r="B25" s="46" t="s">
        <v>49</v>
      </c>
      <c r="C25" s="47">
        <v>2001</v>
      </c>
      <c r="D25" s="48">
        <v>66.599999999999994</v>
      </c>
      <c r="E25" s="47">
        <v>1</v>
      </c>
      <c r="F25" s="47" t="s">
        <v>76</v>
      </c>
      <c r="G25" s="47">
        <v>24</v>
      </c>
      <c r="H25" s="47">
        <v>72</v>
      </c>
      <c r="I25" s="47">
        <v>58</v>
      </c>
      <c r="J25" s="55">
        <f t="shared" si="0"/>
        <v>29</v>
      </c>
      <c r="K25" s="55">
        <f t="shared" si="1"/>
        <v>101</v>
      </c>
      <c r="L25" s="21">
        <f>1*K25</f>
        <v>101</v>
      </c>
      <c r="M25" s="73" t="s">
        <v>112</v>
      </c>
      <c r="N25" s="49" t="s">
        <v>75</v>
      </c>
    </row>
    <row r="26" spans="1:14" s="5" customFormat="1" ht="18.75" customHeight="1">
      <c r="A26" s="38">
        <v>6</v>
      </c>
      <c r="B26" s="46" t="s">
        <v>101</v>
      </c>
      <c r="C26" s="47">
        <v>2003</v>
      </c>
      <c r="D26" s="48">
        <v>67.3</v>
      </c>
      <c r="E26" s="47" t="s">
        <v>48</v>
      </c>
      <c r="F26" s="47" t="s">
        <v>98</v>
      </c>
      <c r="G26" s="47">
        <v>16</v>
      </c>
      <c r="H26" s="47">
        <v>111</v>
      </c>
      <c r="I26" s="47">
        <v>70</v>
      </c>
      <c r="J26" s="21">
        <f t="shared" si="0"/>
        <v>35</v>
      </c>
      <c r="K26" s="21">
        <f t="shared" si="1"/>
        <v>146</v>
      </c>
      <c r="L26" s="21">
        <f>0.6*K26</f>
        <v>87.6</v>
      </c>
      <c r="M26" s="73" t="s">
        <v>113</v>
      </c>
      <c r="N26" s="49" t="s">
        <v>64</v>
      </c>
    </row>
    <row r="27" spans="1:14" s="5" customFormat="1" ht="18.75" customHeight="1">
      <c r="A27" s="41">
        <v>7</v>
      </c>
      <c r="B27" s="46" t="s">
        <v>92</v>
      </c>
      <c r="C27" s="47">
        <v>2002</v>
      </c>
      <c r="D27" s="48">
        <v>66.7</v>
      </c>
      <c r="E27" s="47" t="s">
        <v>48</v>
      </c>
      <c r="F27" s="47" t="s">
        <v>93</v>
      </c>
      <c r="G27" s="47">
        <v>16</v>
      </c>
      <c r="H27" s="47">
        <v>40</v>
      </c>
      <c r="I27" s="47">
        <v>197</v>
      </c>
      <c r="J27" s="21">
        <f t="shared" si="0"/>
        <v>98.5</v>
      </c>
      <c r="K27" s="21">
        <f t="shared" si="1"/>
        <v>138.5</v>
      </c>
      <c r="L27" s="21">
        <f>0.6*K27</f>
        <v>83.1</v>
      </c>
      <c r="M27" s="73" t="s">
        <v>113</v>
      </c>
      <c r="N27" s="49" t="s">
        <v>94</v>
      </c>
    </row>
    <row r="28" spans="1:14" s="5" customFormat="1" ht="18.75" customHeight="1" thickBot="1">
      <c r="A28" s="41">
        <v>8</v>
      </c>
      <c r="B28" s="64" t="s">
        <v>85</v>
      </c>
      <c r="C28" s="34">
        <v>1983</v>
      </c>
      <c r="D28" s="35">
        <v>67.8</v>
      </c>
      <c r="E28" s="34" t="s">
        <v>48</v>
      </c>
      <c r="F28" s="34" t="s">
        <v>78</v>
      </c>
      <c r="G28" s="34">
        <v>24</v>
      </c>
      <c r="H28" s="34">
        <v>29</v>
      </c>
      <c r="I28" s="34">
        <v>90</v>
      </c>
      <c r="J28" s="55">
        <f t="shared" si="0"/>
        <v>45</v>
      </c>
      <c r="K28" s="55">
        <f t="shared" si="1"/>
        <v>74</v>
      </c>
      <c r="L28" s="21">
        <f>1*K28</f>
        <v>74</v>
      </c>
      <c r="M28" s="74" t="s">
        <v>114</v>
      </c>
      <c r="N28" s="65" t="s">
        <v>30</v>
      </c>
    </row>
    <row r="29" spans="1:14" s="5" customFormat="1" ht="18.75" customHeight="1" thickBot="1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</row>
    <row r="30" spans="1:14" s="5" customFormat="1" ht="18.75" customHeight="1">
      <c r="A30" s="39">
        <v>1</v>
      </c>
      <c r="B30" s="45" t="s">
        <v>28</v>
      </c>
      <c r="C30" s="32">
        <v>1998</v>
      </c>
      <c r="D30" s="33">
        <v>73</v>
      </c>
      <c r="E30" s="32" t="s">
        <v>20</v>
      </c>
      <c r="F30" s="54" t="s">
        <v>89</v>
      </c>
      <c r="G30" s="32">
        <v>32</v>
      </c>
      <c r="H30" s="32">
        <v>85</v>
      </c>
      <c r="I30" s="32">
        <v>110</v>
      </c>
      <c r="J30" s="54">
        <f>I30/2</f>
        <v>55</v>
      </c>
      <c r="K30" s="54">
        <f>H30+J30</f>
        <v>140</v>
      </c>
      <c r="L30" s="21">
        <f>2*K30</f>
        <v>280</v>
      </c>
      <c r="M30" s="72" t="s">
        <v>23</v>
      </c>
      <c r="N30" s="59" t="s">
        <v>46</v>
      </c>
    </row>
    <row r="31" spans="1:14" s="5" customFormat="1" ht="18.75" customHeight="1">
      <c r="A31" s="38">
        <v>2</v>
      </c>
      <c r="B31" s="40" t="s">
        <v>55</v>
      </c>
      <c r="C31" s="21">
        <v>1998</v>
      </c>
      <c r="D31" s="1">
        <v>72.7</v>
      </c>
      <c r="E31" s="21" t="s">
        <v>23</v>
      </c>
      <c r="F31" s="21" t="s">
        <v>89</v>
      </c>
      <c r="G31" s="21">
        <v>32</v>
      </c>
      <c r="H31" s="21">
        <v>62</v>
      </c>
      <c r="I31" s="21">
        <v>122</v>
      </c>
      <c r="J31" s="21">
        <f>I31/2</f>
        <v>61</v>
      </c>
      <c r="K31" s="21">
        <f>H31+J31</f>
        <v>123</v>
      </c>
      <c r="L31" s="21">
        <f>2*K31</f>
        <v>246</v>
      </c>
      <c r="M31" s="67" t="s">
        <v>23</v>
      </c>
      <c r="N31" s="70" t="s">
        <v>46</v>
      </c>
    </row>
    <row r="32" spans="1:14" s="5" customFormat="1" ht="18.75" customHeight="1">
      <c r="A32" s="38">
        <v>3</v>
      </c>
      <c r="B32" s="40" t="s">
        <v>56</v>
      </c>
      <c r="C32" s="21">
        <v>2000</v>
      </c>
      <c r="D32" s="1">
        <v>69.5</v>
      </c>
      <c r="E32" s="21" t="s">
        <v>23</v>
      </c>
      <c r="F32" s="55" t="s">
        <v>89</v>
      </c>
      <c r="G32" s="21">
        <v>32</v>
      </c>
      <c r="H32" s="21">
        <v>70</v>
      </c>
      <c r="I32" s="21">
        <v>70</v>
      </c>
      <c r="J32" s="21">
        <f>I32/2</f>
        <v>35</v>
      </c>
      <c r="K32" s="21">
        <f>H32+J32</f>
        <v>105</v>
      </c>
      <c r="L32" s="21">
        <f>2*K32</f>
        <v>210</v>
      </c>
      <c r="M32" s="21" t="s">
        <v>23</v>
      </c>
      <c r="N32" s="70" t="s">
        <v>46</v>
      </c>
    </row>
    <row r="33" spans="1:18" s="5" customFormat="1" ht="18.75" customHeight="1" thickBot="1">
      <c r="A33" s="41">
        <v>4</v>
      </c>
      <c r="B33" s="64" t="s">
        <v>99</v>
      </c>
      <c r="C33" s="34">
        <v>1998</v>
      </c>
      <c r="D33" s="35">
        <v>71</v>
      </c>
      <c r="E33" s="34" t="s">
        <v>48</v>
      </c>
      <c r="F33" s="34" t="s">
        <v>21</v>
      </c>
      <c r="G33" s="34">
        <v>24</v>
      </c>
      <c r="H33" s="34">
        <v>58</v>
      </c>
      <c r="I33" s="34">
        <v>94</v>
      </c>
      <c r="J33" s="21">
        <f>I33/2</f>
        <v>47</v>
      </c>
      <c r="K33" s="21">
        <f>H33+J33</f>
        <v>105</v>
      </c>
      <c r="L33" s="56">
        <f>1*K33</f>
        <v>105</v>
      </c>
      <c r="M33" s="74" t="s">
        <v>115</v>
      </c>
      <c r="N33" s="65" t="s">
        <v>100</v>
      </c>
    </row>
    <row r="34" spans="1:18" s="5" customFormat="1" ht="18.75" customHeight="1" thickBot="1">
      <c r="A34" s="87" t="s">
        <v>32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1:18" s="5" customFormat="1" ht="18.75" customHeight="1">
      <c r="A35" s="39">
        <v>1</v>
      </c>
      <c r="B35" s="45" t="s">
        <v>53</v>
      </c>
      <c r="C35" s="32">
        <v>2000</v>
      </c>
      <c r="D35" s="33">
        <v>81.2</v>
      </c>
      <c r="E35" s="32" t="s">
        <v>20</v>
      </c>
      <c r="F35" s="32" t="s">
        <v>89</v>
      </c>
      <c r="G35" s="32">
        <v>32</v>
      </c>
      <c r="H35" s="42">
        <v>100</v>
      </c>
      <c r="I35" s="42">
        <v>140</v>
      </c>
      <c r="J35" s="54">
        <f>I35/2</f>
        <v>70</v>
      </c>
      <c r="K35" s="54">
        <f>H35+J35</f>
        <v>170</v>
      </c>
      <c r="L35" s="54">
        <f>2*K35</f>
        <v>340</v>
      </c>
      <c r="M35" s="66" t="s">
        <v>23</v>
      </c>
      <c r="N35" s="59" t="s">
        <v>46</v>
      </c>
    </row>
    <row r="36" spans="1:18" s="5" customFormat="1" ht="18.75" customHeight="1">
      <c r="A36" s="38">
        <v>2</v>
      </c>
      <c r="B36" s="40" t="s">
        <v>54</v>
      </c>
      <c r="C36" s="21">
        <v>2000</v>
      </c>
      <c r="D36" s="1">
        <v>76.2</v>
      </c>
      <c r="E36" s="21" t="s">
        <v>48</v>
      </c>
      <c r="F36" s="21" t="s">
        <v>21</v>
      </c>
      <c r="G36" s="21">
        <v>24</v>
      </c>
      <c r="H36" s="22">
        <v>118</v>
      </c>
      <c r="I36" s="22">
        <v>168</v>
      </c>
      <c r="J36" s="21">
        <f>I36/2</f>
        <v>84</v>
      </c>
      <c r="K36" s="21">
        <f>H36+J36</f>
        <v>202</v>
      </c>
      <c r="L36" s="21">
        <f>1*K36</f>
        <v>202</v>
      </c>
      <c r="M36" s="68" t="s">
        <v>116</v>
      </c>
      <c r="N36" s="70" t="s">
        <v>22</v>
      </c>
    </row>
    <row r="37" spans="1:18" s="5" customFormat="1" ht="18.75" customHeight="1">
      <c r="A37" s="38">
        <v>3</v>
      </c>
      <c r="B37" s="40" t="s">
        <v>95</v>
      </c>
      <c r="C37" s="21">
        <v>1999</v>
      </c>
      <c r="D37" s="1">
        <v>77</v>
      </c>
      <c r="E37" s="21" t="s">
        <v>48</v>
      </c>
      <c r="F37" s="21" t="s">
        <v>21</v>
      </c>
      <c r="G37" s="21">
        <v>24</v>
      </c>
      <c r="H37" s="21">
        <v>40</v>
      </c>
      <c r="I37" s="21">
        <v>104</v>
      </c>
      <c r="J37" s="21">
        <f>I37/2</f>
        <v>52</v>
      </c>
      <c r="K37" s="21">
        <f>H37+J37</f>
        <v>92</v>
      </c>
      <c r="L37" s="56">
        <f>1*K37</f>
        <v>92</v>
      </c>
      <c r="M37" s="67" t="s">
        <v>114</v>
      </c>
      <c r="N37" s="70" t="s">
        <v>22</v>
      </c>
    </row>
    <row r="38" spans="1:18" s="5" customFormat="1" ht="18.75" customHeight="1" thickBot="1">
      <c r="A38" s="38">
        <v>4</v>
      </c>
      <c r="B38" s="40" t="s">
        <v>47</v>
      </c>
      <c r="C38" s="21">
        <v>2004</v>
      </c>
      <c r="D38" s="1">
        <v>82.5</v>
      </c>
      <c r="E38" s="21" t="s">
        <v>128</v>
      </c>
      <c r="F38" s="21" t="s">
        <v>78</v>
      </c>
      <c r="G38" s="21">
        <v>24</v>
      </c>
      <c r="H38" s="22">
        <v>22</v>
      </c>
      <c r="I38" s="22">
        <v>59</v>
      </c>
      <c r="J38" s="21">
        <f>I38/2</f>
        <v>29.5</v>
      </c>
      <c r="K38" s="21">
        <f>H38+J38</f>
        <v>51.5</v>
      </c>
      <c r="L38" s="34">
        <f>1*K38</f>
        <v>51.5</v>
      </c>
      <c r="M38" s="68" t="s">
        <v>71</v>
      </c>
      <c r="N38" s="84" t="s">
        <v>127</v>
      </c>
    </row>
    <row r="39" spans="1:18" s="5" customFormat="1" ht="18.75" customHeight="1" thickBot="1">
      <c r="A39" s="87" t="s">
        <v>43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</row>
    <row r="40" spans="1:18" s="5" customFormat="1" ht="18.75" customHeight="1">
      <c r="A40" s="38">
        <v>1</v>
      </c>
      <c r="B40" s="40" t="s">
        <v>34</v>
      </c>
      <c r="C40" s="21">
        <v>1998</v>
      </c>
      <c r="D40" s="1">
        <v>90.5</v>
      </c>
      <c r="E40" s="21" t="s">
        <v>23</v>
      </c>
      <c r="F40" s="21" t="s">
        <v>21</v>
      </c>
      <c r="G40" s="21">
        <v>32</v>
      </c>
      <c r="H40" s="21">
        <v>69</v>
      </c>
      <c r="I40" s="21">
        <v>161</v>
      </c>
      <c r="J40" s="21">
        <f>I40/2</f>
        <v>80.5</v>
      </c>
      <c r="K40" s="21">
        <f>H40+J40</f>
        <v>149.5</v>
      </c>
      <c r="L40" s="21">
        <f>2*K40</f>
        <v>299</v>
      </c>
      <c r="M40" s="21" t="s">
        <v>23</v>
      </c>
      <c r="N40" s="70" t="s">
        <v>22</v>
      </c>
    </row>
    <row r="41" spans="1:18" s="5" customFormat="1" ht="18.75" customHeight="1">
      <c r="A41" s="38">
        <v>2</v>
      </c>
      <c r="B41" s="40" t="s">
        <v>33</v>
      </c>
      <c r="C41" s="21">
        <v>1997</v>
      </c>
      <c r="D41" s="1">
        <v>86.1</v>
      </c>
      <c r="E41" s="21" t="s">
        <v>23</v>
      </c>
      <c r="F41" s="47" t="s">
        <v>89</v>
      </c>
      <c r="G41" s="21">
        <v>32</v>
      </c>
      <c r="H41" s="22">
        <v>95</v>
      </c>
      <c r="I41" s="22">
        <v>103</v>
      </c>
      <c r="J41" s="21">
        <f>I41/2</f>
        <v>51.5</v>
      </c>
      <c r="K41" s="21">
        <f>H41+J41</f>
        <v>146.5</v>
      </c>
      <c r="L41" s="21">
        <f>2*K41</f>
        <v>293</v>
      </c>
      <c r="M41" s="68" t="s">
        <v>23</v>
      </c>
      <c r="N41" s="70" t="s">
        <v>63</v>
      </c>
    </row>
    <row r="42" spans="1:18" s="5" customFormat="1" ht="18.75" customHeight="1">
      <c r="A42" s="38">
        <v>3</v>
      </c>
      <c r="B42" s="40" t="s">
        <v>105</v>
      </c>
      <c r="C42" s="21">
        <v>2002</v>
      </c>
      <c r="D42" s="1">
        <v>118.3</v>
      </c>
      <c r="E42" s="21" t="s">
        <v>48</v>
      </c>
      <c r="F42" s="21" t="s">
        <v>98</v>
      </c>
      <c r="G42" s="21">
        <v>24</v>
      </c>
      <c r="H42" s="21">
        <v>109</v>
      </c>
      <c r="I42" s="21">
        <v>100</v>
      </c>
      <c r="J42" s="21">
        <f>I42/2</f>
        <v>50</v>
      </c>
      <c r="K42" s="21">
        <f>H42+J42</f>
        <v>159</v>
      </c>
      <c r="L42" s="56">
        <f>1*K42</f>
        <v>159</v>
      </c>
      <c r="M42" s="21" t="s">
        <v>115</v>
      </c>
      <c r="N42" s="70" t="s">
        <v>106</v>
      </c>
    </row>
    <row r="43" spans="1:18" s="5" customFormat="1" ht="18.75" customHeight="1">
      <c r="A43" s="38">
        <v>4</v>
      </c>
      <c r="B43" s="40" t="s">
        <v>102</v>
      </c>
      <c r="C43" s="21">
        <v>1993</v>
      </c>
      <c r="D43" s="1">
        <v>133</v>
      </c>
      <c r="E43" s="21" t="s">
        <v>48</v>
      </c>
      <c r="F43" s="21" t="s">
        <v>103</v>
      </c>
      <c r="G43" s="21">
        <v>24</v>
      </c>
      <c r="H43" s="21">
        <v>56</v>
      </c>
      <c r="I43" s="21">
        <v>102</v>
      </c>
      <c r="J43" s="21">
        <f>I43/2</f>
        <v>51</v>
      </c>
      <c r="K43" s="21">
        <f>H43+J43</f>
        <v>107</v>
      </c>
      <c r="L43" s="47">
        <f>1*K43</f>
        <v>107</v>
      </c>
      <c r="M43" s="21" t="s">
        <v>114</v>
      </c>
      <c r="N43" s="70" t="s">
        <v>104</v>
      </c>
      <c r="O43" s="6"/>
      <c r="P43" s="6"/>
      <c r="Q43" s="6"/>
      <c r="R43" s="6"/>
    </row>
    <row r="44" spans="1:18" s="5" customFormat="1" ht="18.75" customHeight="1">
      <c r="A44" s="41">
        <v>5</v>
      </c>
      <c r="B44" s="46" t="s">
        <v>107</v>
      </c>
      <c r="C44" s="47">
        <v>1975</v>
      </c>
      <c r="D44" s="48">
        <v>91.5</v>
      </c>
      <c r="E44" s="47" t="s">
        <v>48</v>
      </c>
      <c r="F44" s="47" t="s">
        <v>74</v>
      </c>
      <c r="G44" s="47">
        <v>24</v>
      </c>
      <c r="H44" s="51">
        <v>35</v>
      </c>
      <c r="I44" s="51">
        <v>121</v>
      </c>
      <c r="J44" s="47">
        <f>I44/2</f>
        <v>60.5</v>
      </c>
      <c r="K44" s="47">
        <f>H44+J44</f>
        <v>95.5</v>
      </c>
      <c r="L44" s="47">
        <f>1*K44</f>
        <v>95.5</v>
      </c>
      <c r="M44" s="75" t="s">
        <v>71</v>
      </c>
      <c r="N44" s="49" t="s">
        <v>30</v>
      </c>
    </row>
    <row r="45" spans="1:18" s="5" customFormat="1" ht="18.75" customHeight="1" thickBot="1">
      <c r="A45" s="60">
        <v>6</v>
      </c>
      <c r="B45" s="64" t="s">
        <v>88</v>
      </c>
      <c r="C45" s="34">
        <v>1985</v>
      </c>
      <c r="D45" s="35">
        <v>94.5</v>
      </c>
      <c r="E45" s="34" t="s">
        <v>35</v>
      </c>
      <c r="F45" s="34" t="s">
        <v>74</v>
      </c>
      <c r="G45" s="34">
        <v>32</v>
      </c>
      <c r="H45" s="34">
        <v>46</v>
      </c>
      <c r="I45" s="90" t="s">
        <v>109</v>
      </c>
      <c r="J45" s="91"/>
      <c r="K45" s="91"/>
      <c r="L45" s="91"/>
      <c r="M45" s="92"/>
      <c r="N45" s="65" t="s">
        <v>31</v>
      </c>
    </row>
    <row r="46" spans="1:18" s="5" customFormat="1" ht="18.75" customHeight="1" thickBot="1">
      <c r="A46" s="87" t="s">
        <v>61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1:18" s="5" customFormat="1" ht="18.75" customHeight="1" thickBot="1">
      <c r="A47" s="87" t="s">
        <v>45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9"/>
    </row>
    <row r="48" spans="1:18" s="5" customFormat="1" ht="18.75" customHeight="1" thickBot="1">
      <c r="A48" s="87" t="s">
        <v>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</row>
    <row r="49" spans="1:14" s="5" customFormat="1" ht="18.75" customHeight="1">
      <c r="A49" s="39">
        <v>1</v>
      </c>
      <c r="B49" s="45" t="s">
        <v>110</v>
      </c>
      <c r="C49" s="32">
        <v>1997</v>
      </c>
      <c r="D49" s="33">
        <v>70.8</v>
      </c>
      <c r="E49" s="32" t="s">
        <v>35</v>
      </c>
      <c r="F49" s="32" t="s">
        <v>74</v>
      </c>
      <c r="G49" s="32">
        <v>24</v>
      </c>
      <c r="H49" s="42">
        <v>96</v>
      </c>
      <c r="I49" s="42"/>
      <c r="J49" s="42"/>
      <c r="K49" s="42"/>
      <c r="L49" s="43">
        <f>1*H49</f>
        <v>96</v>
      </c>
      <c r="M49" s="66" t="s">
        <v>111</v>
      </c>
      <c r="N49" s="76" t="s">
        <v>31</v>
      </c>
    </row>
    <row r="50" spans="1:14" s="5" customFormat="1" ht="18.75" customHeight="1">
      <c r="A50" s="38">
        <v>2</v>
      </c>
      <c r="B50" s="40" t="s">
        <v>118</v>
      </c>
      <c r="C50" s="21">
        <v>1999</v>
      </c>
      <c r="D50" s="1">
        <v>66.5</v>
      </c>
      <c r="E50" s="21" t="s">
        <v>23</v>
      </c>
      <c r="F50" s="21" t="s">
        <v>119</v>
      </c>
      <c r="G50" s="21">
        <v>32</v>
      </c>
      <c r="H50" s="21">
        <v>36</v>
      </c>
      <c r="I50" s="21"/>
      <c r="J50" s="21"/>
      <c r="K50" s="21"/>
      <c r="L50" s="3">
        <f>1.5*H50</f>
        <v>54</v>
      </c>
      <c r="M50" s="67" t="s">
        <v>71</v>
      </c>
      <c r="N50" s="77" t="s">
        <v>30</v>
      </c>
    </row>
    <row r="51" spans="1:14" s="5" customFormat="1" ht="18.75" customHeight="1" thickBot="1">
      <c r="A51" s="38">
        <v>3</v>
      </c>
      <c r="B51" s="40" t="s">
        <v>117</v>
      </c>
      <c r="C51" s="21">
        <v>1998</v>
      </c>
      <c r="D51" s="1">
        <v>61.3</v>
      </c>
      <c r="E51" s="21" t="s">
        <v>23</v>
      </c>
      <c r="F51" s="21" t="s">
        <v>21</v>
      </c>
      <c r="G51" s="21">
        <v>32</v>
      </c>
      <c r="H51" s="22">
        <v>22</v>
      </c>
      <c r="I51" s="22"/>
      <c r="J51" s="21"/>
      <c r="K51" s="21"/>
      <c r="L51" s="3">
        <f>1.5*H51</f>
        <v>33</v>
      </c>
      <c r="M51" s="68" t="s">
        <v>71</v>
      </c>
      <c r="N51" s="70" t="s">
        <v>22</v>
      </c>
    </row>
    <row r="52" spans="1:14" s="5" customFormat="1" ht="19.5" customHeight="1" thickBot="1">
      <c r="A52" s="87" t="s">
        <v>36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9"/>
    </row>
    <row r="53" spans="1:14" s="5" customFormat="1" ht="18.75" customHeight="1">
      <c r="A53" s="39">
        <v>1</v>
      </c>
      <c r="B53" s="45" t="s">
        <v>120</v>
      </c>
      <c r="C53" s="32">
        <v>1992</v>
      </c>
      <c r="D53" s="33">
        <v>95</v>
      </c>
      <c r="E53" s="32" t="s">
        <v>20</v>
      </c>
      <c r="F53" s="32" t="s">
        <v>74</v>
      </c>
      <c r="G53" s="32">
        <v>32</v>
      </c>
      <c r="H53" s="42">
        <v>65</v>
      </c>
      <c r="I53" s="42"/>
      <c r="J53" s="32"/>
      <c r="K53" s="32"/>
      <c r="L53" s="43">
        <f>1.5*H53</f>
        <v>97.5</v>
      </c>
      <c r="M53" s="66" t="s">
        <v>71</v>
      </c>
      <c r="N53" s="59" t="s">
        <v>30</v>
      </c>
    </row>
    <row r="54" spans="1:14" s="5" customFormat="1" ht="18.75" customHeight="1">
      <c r="A54" s="38">
        <v>2</v>
      </c>
      <c r="B54" s="40" t="s">
        <v>121</v>
      </c>
      <c r="C54" s="21">
        <v>2000</v>
      </c>
      <c r="D54" s="1">
        <v>79.5</v>
      </c>
      <c r="E54" s="21" t="s">
        <v>23</v>
      </c>
      <c r="F54" s="21" t="s">
        <v>122</v>
      </c>
      <c r="G54" s="21">
        <v>32</v>
      </c>
      <c r="H54" s="21">
        <v>54</v>
      </c>
      <c r="I54" s="21"/>
      <c r="J54" s="21"/>
      <c r="K54" s="21"/>
      <c r="L54" s="3">
        <f>1.5*H54</f>
        <v>81</v>
      </c>
      <c r="M54" s="67" t="s">
        <v>71</v>
      </c>
      <c r="N54" s="70" t="s">
        <v>30</v>
      </c>
    </row>
    <row r="55" spans="1:14" s="5" customFormat="1" ht="18.75" customHeight="1">
      <c r="A55" s="38">
        <v>3</v>
      </c>
      <c r="B55" s="40" t="s">
        <v>66</v>
      </c>
      <c r="C55" s="22">
        <v>1973</v>
      </c>
      <c r="D55" s="3">
        <v>98.3</v>
      </c>
      <c r="E55" s="22" t="s">
        <v>20</v>
      </c>
      <c r="F55" s="21" t="s">
        <v>98</v>
      </c>
      <c r="G55" s="22">
        <v>24</v>
      </c>
      <c r="H55" s="22">
        <v>70</v>
      </c>
      <c r="I55" s="22"/>
      <c r="J55" s="22"/>
      <c r="K55" s="22"/>
      <c r="L55" s="3">
        <f>1*H55</f>
        <v>70</v>
      </c>
      <c r="M55" s="68" t="s">
        <v>71</v>
      </c>
      <c r="N55" s="82" t="s">
        <v>67</v>
      </c>
    </row>
    <row r="56" spans="1:14" s="5" customFormat="1" ht="18.75" customHeight="1" thickBot="1">
      <c r="A56" s="38">
        <v>4</v>
      </c>
      <c r="B56" s="40" t="s">
        <v>123</v>
      </c>
      <c r="C56" s="21">
        <v>1975</v>
      </c>
      <c r="D56" s="1">
        <v>100</v>
      </c>
      <c r="E56" s="21" t="s">
        <v>124</v>
      </c>
      <c r="F56" s="21" t="s">
        <v>21</v>
      </c>
      <c r="G56" s="21">
        <v>16</v>
      </c>
      <c r="H56" s="21">
        <v>99</v>
      </c>
      <c r="I56" s="21"/>
      <c r="J56" s="21"/>
      <c r="K56" s="21"/>
      <c r="L56" s="3">
        <f>0.6*H56</f>
        <v>59.4</v>
      </c>
      <c r="M56" s="21" t="s">
        <v>72</v>
      </c>
      <c r="N56" s="70" t="s">
        <v>30</v>
      </c>
    </row>
    <row r="57" spans="1:14" s="5" customFormat="1" ht="18.75" customHeight="1" thickBot="1">
      <c r="A57" s="87" t="s">
        <v>44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</row>
    <row r="58" spans="1:14" s="5" customFormat="1" ht="18.75" customHeight="1" thickBot="1">
      <c r="A58" s="87" t="s">
        <v>19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9"/>
    </row>
    <row r="59" spans="1:14" s="5" customFormat="1" ht="18.75" customHeight="1">
      <c r="A59" s="39">
        <v>1</v>
      </c>
      <c r="B59" s="45" t="s">
        <v>38</v>
      </c>
      <c r="C59" s="32">
        <v>1997</v>
      </c>
      <c r="D59" s="33">
        <v>57.9</v>
      </c>
      <c r="E59" s="32" t="s">
        <v>23</v>
      </c>
      <c r="F59" s="32" t="s">
        <v>78</v>
      </c>
      <c r="G59" s="32">
        <v>16</v>
      </c>
      <c r="H59" s="42">
        <v>50</v>
      </c>
      <c r="I59" s="42"/>
      <c r="J59" s="42"/>
      <c r="K59" s="42"/>
      <c r="L59" s="43">
        <f>1.2*H59</f>
        <v>60</v>
      </c>
      <c r="M59" s="66" t="s">
        <v>112</v>
      </c>
      <c r="N59" s="76" t="s">
        <v>31</v>
      </c>
    </row>
    <row r="60" spans="1:14" s="5" customFormat="1" ht="18.75" customHeight="1">
      <c r="A60" s="61">
        <v>2</v>
      </c>
      <c r="B60" s="78" t="s">
        <v>79</v>
      </c>
      <c r="C60" s="55">
        <v>2004</v>
      </c>
      <c r="D60" s="62">
        <v>59</v>
      </c>
      <c r="E60" s="55" t="s">
        <v>48</v>
      </c>
      <c r="F60" s="55" t="s">
        <v>24</v>
      </c>
      <c r="G60" s="55">
        <v>12</v>
      </c>
      <c r="H60" s="52">
        <v>58</v>
      </c>
      <c r="I60" s="52"/>
      <c r="J60" s="52"/>
      <c r="K60" s="52"/>
      <c r="L60" s="53">
        <f>0.2*H60</f>
        <v>11.600000000000001</v>
      </c>
      <c r="M60" s="79" t="s">
        <v>71</v>
      </c>
      <c r="N60" s="80" t="s">
        <v>51</v>
      </c>
    </row>
    <row r="61" spans="1:14" s="5" customFormat="1" ht="18.75" customHeight="1" thickBot="1">
      <c r="A61" s="41">
        <v>3</v>
      </c>
      <c r="B61" s="46" t="s">
        <v>52</v>
      </c>
      <c r="C61" s="51">
        <v>2005</v>
      </c>
      <c r="D61" s="58">
        <v>47.3</v>
      </c>
      <c r="E61" s="51" t="s">
        <v>50</v>
      </c>
      <c r="F61" s="51" t="s">
        <v>24</v>
      </c>
      <c r="G61" s="51">
        <v>12</v>
      </c>
      <c r="H61" s="51">
        <v>36</v>
      </c>
      <c r="I61" s="51"/>
      <c r="J61" s="51"/>
      <c r="K61" s="51"/>
      <c r="L61" s="53">
        <f>0.2*H61</f>
        <v>7.2</v>
      </c>
      <c r="M61" s="75" t="s">
        <v>71</v>
      </c>
      <c r="N61" s="81" t="s">
        <v>51</v>
      </c>
    </row>
    <row r="62" spans="1:14" s="5" customFormat="1" ht="19.5" customHeight="1" thickBot="1">
      <c r="A62" s="87" t="s">
        <v>39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9"/>
    </row>
    <row r="63" spans="1:14" s="5" customFormat="1" ht="18.75" customHeight="1">
      <c r="A63" s="39">
        <v>1</v>
      </c>
      <c r="B63" s="46" t="s">
        <v>81</v>
      </c>
      <c r="C63" s="47">
        <v>1994</v>
      </c>
      <c r="D63" s="48">
        <v>65.5</v>
      </c>
      <c r="E63" s="47" t="s">
        <v>20</v>
      </c>
      <c r="F63" s="47" t="s">
        <v>76</v>
      </c>
      <c r="G63" s="47">
        <v>16</v>
      </c>
      <c r="H63" s="47">
        <v>30</v>
      </c>
      <c r="I63" s="47"/>
      <c r="J63" s="47"/>
      <c r="K63" s="47"/>
      <c r="L63" s="83">
        <f>1.2*H63</f>
        <v>36</v>
      </c>
      <c r="M63" s="73" t="s">
        <v>71</v>
      </c>
      <c r="N63" s="49" t="s">
        <v>126</v>
      </c>
    </row>
    <row r="64" spans="1:14" s="5" customFormat="1" ht="18.75" customHeight="1">
      <c r="A64" s="38">
        <v>2</v>
      </c>
      <c r="B64" s="40" t="s">
        <v>60</v>
      </c>
      <c r="C64" s="22">
        <v>1999</v>
      </c>
      <c r="D64" s="3">
        <v>65</v>
      </c>
      <c r="E64" s="22" t="s">
        <v>35</v>
      </c>
      <c r="F64" s="22" t="s">
        <v>74</v>
      </c>
      <c r="G64" s="22">
        <v>24</v>
      </c>
      <c r="H64" s="22">
        <v>11</v>
      </c>
      <c r="I64" s="22"/>
      <c r="J64" s="22"/>
      <c r="K64" s="22"/>
      <c r="L64" s="3">
        <f>3*H64</f>
        <v>33</v>
      </c>
      <c r="M64" s="68" t="s">
        <v>71</v>
      </c>
      <c r="N64" s="82" t="s">
        <v>31</v>
      </c>
    </row>
    <row r="65" spans="1:24" s="5" customFormat="1" ht="18.75" customHeight="1" thickBot="1">
      <c r="A65" s="41">
        <v>3</v>
      </c>
      <c r="B65" s="64" t="s">
        <v>82</v>
      </c>
      <c r="C65" s="34">
        <v>2002</v>
      </c>
      <c r="D65" s="35">
        <v>79</v>
      </c>
      <c r="E65" s="34" t="s">
        <v>48</v>
      </c>
      <c r="F65" s="34" t="s">
        <v>78</v>
      </c>
      <c r="G65" s="34">
        <v>12</v>
      </c>
      <c r="H65" s="34">
        <v>22</v>
      </c>
      <c r="I65" s="34"/>
      <c r="J65" s="34"/>
      <c r="K65" s="34"/>
      <c r="L65" s="53">
        <f>0.2*H65</f>
        <v>4.4000000000000004</v>
      </c>
      <c r="M65" s="74" t="s">
        <v>71</v>
      </c>
      <c r="N65" s="65" t="s">
        <v>31</v>
      </c>
    </row>
    <row r="66" spans="1:24" s="5" customFormat="1" ht="18.75" customHeight="1" thickBot="1">
      <c r="A66" s="87" t="s">
        <v>37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9"/>
    </row>
    <row r="67" spans="1:24" s="5" customFormat="1" ht="18.75" customHeight="1" thickBot="1">
      <c r="A67" s="87" t="s">
        <v>19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9"/>
      <c r="O67" s="23"/>
    </row>
    <row r="68" spans="1:24" s="5" customFormat="1" ht="18.75" customHeight="1">
      <c r="A68" s="39">
        <v>1</v>
      </c>
      <c r="B68" s="45" t="s">
        <v>38</v>
      </c>
      <c r="C68" s="32">
        <v>1997</v>
      </c>
      <c r="D68" s="33">
        <v>57.9</v>
      </c>
      <c r="E68" s="32" t="s">
        <v>23</v>
      </c>
      <c r="F68" s="32" t="s">
        <v>78</v>
      </c>
      <c r="G68" s="32">
        <v>24</v>
      </c>
      <c r="H68" s="42"/>
      <c r="I68" s="42">
        <v>122</v>
      </c>
      <c r="J68" s="42"/>
      <c r="K68" s="42"/>
      <c r="L68" s="57">
        <f>1.5*I68</f>
        <v>183</v>
      </c>
      <c r="M68" s="66" t="s">
        <v>23</v>
      </c>
      <c r="N68" s="76" t="s">
        <v>31</v>
      </c>
    </row>
    <row r="69" spans="1:24" s="5" customFormat="1" ht="18.75" customHeight="1">
      <c r="A69" s="38">
        <v>2</v>
      </c>
      <c r="B69" s="40" t="s">
        <v>79</v>
      </c>
      <c r="C69" s="21">
        <v>2004</v>
      </c>
      <c r="D69" s="1">
        <v>59</v>
      </c>
      <c r="E69" s="21" t="s">
        <v>48</v>
      </c>
      <c r="F69" s="21" t="s">
        <v>24</v>
      </c>
      <c r="G69" s="21">
        <v>12</v>
      </c>
      <c r="H69" s="22"/>
      <c r="I69" s="22">
        <v>189</v>
      </c>
      <c r="J69" s="22"/>
      <c r="K69" s="22"/>
      <c r="L69" s="3">
        <f>0.2*I69</f>
        <v>37.800000000000004</v>
      </c>
      <c r="M69" s="68" t="s">
        <v>71</v>
      </c>
      <c r="N69" s="82" t="s">
        <v>51</v>
      </c>
    </row>
    <row r="70" spans="1:24" s="5" customFormat="1" ht="18.75" customHeight="1">
      <c r="A70" s="38">
        <v>3</v>
      </c>
      <c r="B70" s="40" t="s">
        <v>52</v>
      </c>
      <c r="C70" s="22">
        <v>2005</v>
      </c>
      <c r="D70" s="3">
        <v>47.3</v>
      </c>
      <c r="E70" s="22" t="s">
        <v>50</v>
      </c>
      <c r="F70" s="22" t="s">
        <v>24</v>
      </c>
      <c r="G70" s="22">
        <v>16</v>
      </c>
      <c r="H70" s="22"/>
      <c r="I70" s="22">
        <v>61</v>
      </c>
      <c r="J70" s="22"/>
      <c r="K70" s="22"/>
      <c r="L70" s="3">
        <f>0.6*I70</f>
        <v>36.6</v>
      </c>
      <c r="M70" s="68" t="s">
        <v>71</v>
      </c>
      <c r="N70" s="82" t="s">
        <v>51</v>
      </c>
    </row>
    <row r="71" spans="1:24" s="5" customFormat="1" ht="18.75" customHeight="1">
      <c r="A71" s="38">
        <v>4</v>
      </c>
      <c r="B71" s="40" t="s">
        <v>80</v>
      </c>
      <c r="C71" s="21">
        <v>2003</v>
      </c>
      <c r="D71" s="1">
        <v>58</v>
      </c>
      <c r="E71" s="21" t="s">
        <v>48</v>
      </c>
      <c r="F71" s="21" t="s">
        <v>24</v>
      </c>
      <c r="G71" s="21">
        <v>12</v>
      </c>
      <c r="H71" s="22"/>
      <c r="I71" s="22">
        <v>174</v>
      </c>
      <c r="J71" s="22"/>
      <c r="K71" s="22"/>
      <c r="L71" s="3">
        <f>0.2*I71</f>
        <v>34.800000000000004</v>
      </c>
      <c r="M71" s="68" t="s">
        <v>71</v>
      </c>
      <c r="N71" s="82" t="s">
        <v>51</v>
      </c>
    </row>
    <row r="72" spans="1:24" s="5" customFormat="1" ht="18.75" customHeight="1">
      <c r="A72" s="38">
        <v>5</v>
      </c>
      <c r="B72" s="40" t="s">
        <v>77</v>
      </c>
      <c r="C72" s="21">
        <v>1999</v>
      </c>
      <c r="D72" s="1">
        <v>61.3</v>
      </c>
      <c r="E72" s="21" t="s">
        <v>48</v>
      </c>
      <c r="F72" s="21" t="s">
        <v>78</v>
      </c>
      <c r="G72" s="21">
        <v>16</v>
      </c>
      <c r="H72" s="21"/>
      <c r="I72" s="21">
        <v>57</v>
      </c>
      <c r="J72" s="21"/>
      <c r="K72" s="21"/>
      <c r="L72" s="3">
        <f>0.6*I72</f>
        <v>34.199999999999996</v>
      </c>
      <c r="M72" s="67" t="s">
        <v>71</v>
      </c>
      <c r="N72" s="70" t="s">
        <v>31</v>
      </c>
    </row>
    <row r="73" spans="1:24" s="5" customFormat="1" ht="18.75" customHeight="1" thickBot="1">
      <c r="A73" s="41">
        <v>6</v>
      </c>
      <c r="B73" s="64" t="s">
        <v>83</v>
      </c>
      <c r="C73" s="34">
        <v>2007</v>
      </c>
      <c r="D73" s="35">
        <v>38.9</v>
      </c>
      <c r="E73" s="34" t="s">
        <v>48</v>
      </c>
      <c r="F73" s="34" t="s">
        <v>78</v>
      </c>
      <c r="G73" s="34">
        <v>12</v>
      </c>
      <c r="H73" s="34"/>
      <c r="I73" s="34">
        <v>50</v>
      </c>
      <c r="J73" s="34"/>
      <c r="K73" s="34"/>
      <c r="L73" s="44">
        <f>0.2*I73</f>
        <v>10</v>
      </c>
      <c r="M73" s="74" t="s">
        <v>71</v>
      </c>
      <c r="N73" s="65" t="s">
        <v>84</v>
      </c>
      <c r="X73" s="50" t="s">
        <v>108</v>
      </c>
    </row>
    <row r="74" spans="1:24" s="5" customFormat="1" ht="18.75" customHeight="1" thickBot="1">
      <c r="A74" s="87" t="s">
        <v>39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9"/>
    </row>
    <row r="75" spans="1:24" s="5" customFormat="1" ht="18.75" customHeight="1">
      <c r="A75" s="36">
        <v>1</v>
      </c>
      <c r="B75" s="45" t="s">
        <v>60</v>
      </c>
      <c r="C75" s="32">
        <v>1999</v>
      </c>
      <c r="D75" s="33">
        <v>64.8</v>
      </c>
      <c r="E75" s="32" t="s">
        <v>35</v>
      </c>
      <c r="F75" s="32" t="s">
        <v>78</v>
      </c>
      <c r="G75" s="32">
        <v>24</v>
      </c>
      <c r="H75" s="32"/>
      <c r="I75" s="32">
        <v>170</v>
      </c>
      <c r="J75" s="32"/>
      <c r="K75" s="32"/>
      <c r="L75" s="3">
        <f>1.5*I75</f>
        <v>255</v>
      </c>
      <c r="M75" s="72" t="s">
        <v>20</v>
      </c>
      <c r="N75" s="59" t="s">
        <v>31</v>
      </c>
    </row>
    <row r="76" spans="1:24" s="5" customFormat="1" ht="18.75" customHeight="1">
      <c r="A76" s="38">
        <v>2</v>
      </c>
      <c r="B76" s="40" t="s">
        <v>40</v>
      </c>
      <c r="C76" s="21">
        <v>1985</v>
      </c>
      <c r="D76" s="1">
        <v>77</v>
      </c>
      <c r="E76" s="21" t="s">
        <v>20</v>
      </c>
      <c r="F76" s="21" t="s">
        <v>78</v>
      </c>
      <c r="G76" s="21">
        <v>24</v>
      </c>
      <c r="H76" s="21"/>
      <c r="I76" s="21">
        <v>130</v>
      </c>
      <c r="J76" s="21"/>
      <c r="K76" s="21"/>
      <c r="L76" s="58">
        <f>1.5*I76</f>
        <v>195</v>
      </c>
      <c r="M76" s="67" t="s">
        <v>23</v>
      </c>
      <c r="N76" s="70" t="s">
        <v>31</v>
      </c>
    </row>
    <row r="77" spans="1:24" s="5" customFormat="1" ht="18.75" customHeight="1">
      <c r="A77" s="38">
        <v>3</v>
      </c>
      <c r="B77" s="46" t="s">
        <v>81</v>
      </c>
      <c r="C77" s="47">
        <v>1994</v>
      </c>
      <c r="D77" s="48">
        <v>65</v>
      </c>
      <c r="E77" s="47" t="s">
        <v>20</v>
      </c>
      <c r="F77" s="47" t="s">
        <v>76</v>
      </c>
      <c r="G77" s="47">
        <v>24</v>
      </c>
      <c r="H77" s="47"/>
      <c r="I77" s="47">
        <v>100</v>
      </c>
      <c r="J77" s="47"/>
      <c r="K77" s="47"/>
      <c r="L77" s="3">
        <f>1.5*I77</f>
        <v>150</v>
      </c>
      <c r="M77" s="73" t="s">
        <v>23</v>
      </c>
      <c r="N77" s="49" t="s">
        <v>126</v>
      </c>
    </row>
    <row r="78" spans="1:24" s="5" customFormat="1" ht="18.75" customHeight="1">
      <c r="A78" s="38">
        <v>4</v>
      </c>
      <c r="B78" s="46" t="s">
        <v>82</v>
      </c>
      <c r="C78" s="47">
        <v>2002</v>
      </c>
      <c r="D78" s="48">
        <v>78</v>
      </c>
      <c r="E78" s="47" t="s">
        <v>48</v>
      </c>
      <c r="F78" s="47" t="s">
        <v>78</v>
      </c>
      <c r="G78" s="47">
        <v>16</v>
      </c>
      <c r="H78" s="47"/>
      <c r="I78" s="47">
        <v>59</v>
      </c>
      <c r="J78" s="47"/>
      <c r="K78" s="47"/>
      <c r="L78" s="53">
        <f>0.6*I78</f>
        <v>35.4</v>
      </c>
      <c r="M78" s="73" t="s">
        <v>71</v>
      </c>
      <c r="N78" s="49" t="s">
        <v>31</v>
      </c>
    </row>
    <row r="79" spans="1:24" s="5" customFormat="1" ht="18.75" customHeight="1" thickBot="1">
      <c r="A79" s="37">
        <v>5</v>
      </c>
      <c r="B79" s="64" t="s">
        <v>73</v>
      </c>
      <c r="C79" s="34">
        <v>2007</v>
      </c>
      <c r="D79" s="35">
        <v>68.7</v>
      </c>
      <c r="E79" s="34" t="s">
        <v>48</v>
      </c>
      <c r="F79" s="34" t="s">
        <v>74</v>
      </c>
      <c r="G79" s="34">
        <v>12</v>
      </c>
      <c r="H79" s="34"/>
      <c r="I79" s="34">
        <v>107</v>
      </c>
      <c r="J79" s="34"/>
      <c r="K79" s="34"/>
      <c r="L79" s="44">
        <f>0.2*I79</f>
        <v>21.400000000000002</v>
      </c>
      <c r="M79" s="74" t="s">
        <v>71</v>
      </c>
      <c r="N79" s="65" t="s">
        <v>31</v>
      </c>
    </row>
    <row r="80" spans="1:24" s="5" customFormat="1" ht="18.75" customHeight="1">
      <c r="B80" s="24"/>
      <c r="C80" s="24"/>
      <c r="D80" s="25"/>
      <c r="E80" s="24"/>
      <c r="F80" s="24"/>
      <c r="G80" s="24"/>
      <c r="H80" s="24"/>
      <c r="I80" s="24"/>
      <c r="J80" s="24"/>
      <c r="K80" s="27"/>
      <c r="L80" s="24"/>
      <c r="M80" s="28"/>
      <c r="N80" s="24"/>
    </row>
    <row r="81" spans="2:14" s="5" customFormat="1" ht="18.75" customHeight="1">
      <c r="B81" s="7" t="s">
        <v>41</v>
      </c>
      <c r="C81" s="85" t="s">
        <v>130</v>
      </c>
      <c r="D81" s="85"/>
      <c r="E81" s="85"/>
      <c r="F81" s="123" t="s">
        <v>134</v>
      </c>
      <c r="G81" s="109"/>
      <c r="H81" s="109"/>
      <c r="I81" s="109"/>
      <c r="J81" s="11"/>
      <c r="K81" s="86" t="s">
        <v>133</v>
      </c>
      <c r="L81" s="86"/>
      <c r="M81" s="86"/>
      <c r="N81" s="7"/>
    </row>
    <row r="82" spans="2:14" s="5" customFormat="1" ht="18.75" customHeight="1">
      <c r="B82" s="7"/>
      <c r="C82" s="26"/>
      <c r="D82" s="26"/>
      <c r="E82" s="26"/>
      <c r="F82" s="8"/>
      <c r="G82" s="26"/>
      <c r="H82" s="26"/>
      <c r="I82" s="26"/>
      <c r="J82" s="11"/>
      <c r="K82" s="29"/>
      <c r="L82" s="26"/>
      <c r="M82" s="13"/>
      <c r="N82" s="7"/>
    </row>
    <row r="83" spans="2:14" s="5" customFormat="1" ht="18.75" customHeight="1">
      <c r="B83" s="7"/>
      <c r="C83" s="106" t="s">
        <v>69</v>
      </c>
      <c r="D83" s="85"/>
      <c r="E83" s="85"/>
      <c r="F83" s="103" t="s">
        <v>135</v>
      </c>
      <c r="G83" s="109"/>
      <c r="H83" s="109"/>
      <c r="I83" s="109"/>
      <c r="J83" s="11"/>
      <c r="K83" s="107" t="s">
        <v>129</v>
      </c>
      <c r="L83" s="108"/>
      <c r="M83" s="109"/>
      <c r="N83" s="7"/>
    </row>
    <row r="84" spans="2:14" s="5" customFormat="1" ht="18.75" customHeight="1">
      <c r="B84" s="7"/>
      <c r="C84" s="7"/>
      <c r="D84" s="7"/>
      <c r="E84" s="7"/>
      <c r="F84" s="8"/>
      <c r="G84" s="7"/>
      <c r="H84" s="7"/>
      <c r="I84" s="7"/>
      <c r="J84" s="11"/>
      <c r="K84" s="30"/>
      <c r="L84" s="31"/>
      <c r="M84" s="13"/>
      <c r="N84" s="7"/>
    </row>
    <row r="85" spans="2:14" s="5" customFormat="1">
      <c r="B85" s="63" t="s">
        <v>131</v>
      </c>
      <c r="C85" s="103" t="s">
        <v>132</v>
      </c>
      <c r="D85" s="103"/>
      <c r="E85" s="103"/>
      <c r="F85" s="8"/>
      <c r="G85" s="103" t="s">
        <v>42</v>
      </c>
      <c r="H85" s="103"/>
      <c r="I85" s="103"/>
      <c r="J85" s="11"/>
      <c r="K85" s="104" t="s">
        <v>68</v>
      </c>
      <c r="L85" s="105"/>
      <c r="M85" s="13"/>
      <c r="N85" s="7"/>
    </row>
    <row r="86" spans="2:14" s="5" customFormat="1">
      <c r="B86" s="7"/>
      <c r="C86" s="8"/>
      <c r="D86" s="9"/>
      <c r="E86" s="10"/>
      <c r="F86" s="8"/>
      <c r="G86" s="8"/>
      <c r="H86" s="8"/>
      <c r="I86" s="8"/>
      <c r="J86" s="11"/>
      <c r="K86" s="12"/>
      <c r="L86" s="11"/>
      <c r="M86" s="13"/>
      <c r="N86" s="7"/>
    </row>
    <row r="87" spans="2:14" s="5" customFormat="1">
      <c r="B87" s="7"/>
      <c r="C87" s="8"/>
      <c r="D87" s="9"/>
      <c r="E87" s="10"/>
      <c r="F87" s="8"/>
      <c r="G87" s="8"/>
      <c r="H87" s="8"/>
      <c r="I87" s="8"/>
      <c r="J87" s="11"/>
      <c r="K87" s="12"/>
      <c r="L87" s="11"/>
      <c r="M87" s="13"/>
      <c r="N87" s="7"/>
    </row>
    <row r="88" spans="2:14" s="5" customFormat="1">
      <c r="B88" s="7"/>
      <c r="C88" s="8"/>
      <c r="D88" s="9"/>
      <c r="E88" s="10"/>
      <c r="F88" s="8"/>
      <c r="G88" s="8"/>
      <c r="H88" s="8"/>
      <c r="I88" s="8"/>
      <c r="J88" s="11"/>
      <c r="K88" s="12"/>
      <c r="L88" s="11"/>
      <c r="M88" s="13"/>
      <c r="N88" s="7"/>
    </row>
    <row r="89" spans="2:14" s="5" customFormat="1">
      <c r="B89" s="7"/>
      <c r="C89" s="8"/>
      <c r="D89" s="9"/>
      <c r="E89" s="10"/>
      <c r="F89" s="8"/>
      <c r="G89" s="8"/>
      <c r="H89" s="8"/>
      <c r="I89" s="8"/>
      <c r="J89" s="11"/>
      <c r="K89" s="12"/>
      <c r="L89" s="11"/>
      <c r="M89" s="13"/>
      <c r="N89" s="7"/>
    </row>
    <row r="90" spans="2:14" s="5" customFormat="1">
      <c r="B90" s="7"/>
      <c r="C90" s="8"/>
      <c r="D90" s="9"/>
      <c r="E90" s="10"/>
      <c r="F90" s="8"/>
      <c r="G90" s="8"/>
      <c r="H90" s="8"/>
      <c r="I90" s="8"/>
      <c r="J90" s="11"/>
      <c r="K90" s="12"/>
      <c r="L90" s="11"/>
      <c r="M90" s="13"/>
      <c r="N90" s="7"/>
    </row>
    <row r="91" spans="2:14" s="5" customFormat="1">
      <c r="B91" s="7"/>
      <c r="C91" s="8"/>
      <c r="D91" s="9"/>
      <c r="E91" s="10"/>
      <c r="F91" s="8"/>
      <c r="G91" s="8"/>
      <c r="H91" s="8"/>
      <c r="I91" s="8"/>
      <c r="J91" s="11"/>
      <c r="K91" s="12"/>
      <c r="L91" s="11"/>
      <c r="M91" s="13"/>
      <c r="N91" s="7"/>
    </row>
    <row r="92" spans="2:14" s="5" customFormat="1">
      <c r="B92" s="7"/>
      <c r="C92" s="8"/>
      <c r="D92" s="9"/>
      <c r="E92" s="10"/>
      <c r="F92" s="8"/>
      <c r="G92" s="8"/>
      <c r="H92" s="8"/>
      <c r="I92" s="8"/>
      <c r="J92" s="11"/>
      <c r="K92" s="12"/>
      <c r="L92" s="11"/>
      <c r="M92" s="13"/>
      <c r="N92" s="7"/>
    </row>
    <row r="93" spans="2:14" s="5" customFormat="1">
      <c r="B93" s="7"/>
      <c r="C93" s="8"/>
      <c r="D93" s="9"/>
      <c r="E93" s="10"/>
      <c r="F93" s="8"/>
      <c r="G93" s="8"/>
      <c r="H93" s="8"/>
      <c r="I93" s="8"/>
      <c r="J93" s="11"/>
      <c r="K93" s="12"/>
      <c r="L93" s="11"/>
      <c r="M93" s="13"/>
      <c r="N93" s="7"/>
    </row>
    <row r="94" spans="2:14" s="5" customFormat="1">
      <c r="B94" s="7"/>
      <c r="C94" s="8"/>
      <c r="D94" s="9"/>
      <c r="E94" s="10"/>
      <c r="F94" s="8"/>
      <c r="G94" s="8"/>
      <c r="H94" s="8"/>
      <c r="I94" s="8"/>
      <c r="J94" s="11"/>
      <c r="K94" s="12"/>
      <c r="L94" s="11"/>
      <c r="M94" s="13"/>
      <c r="N94" s="7"/>
    </row>
    <row r="95" spans="2:14" s="5" customFormat="1">
      <c r="B95" s="7"/>
      <c r="C95" s="8"/>
      <c r="D95" s="9"/>
      <c r="E95" s="10"/>
      <c r="F95" s="8"/>
      <c r="G95" s="8"/>
      <c r="H95" s="8"/>
      <c r="I95" s="8"/>
      <c r="J95" s="11"/>
      <c r="K95" s="12"/>
      <c r="L95" s="11"/>
      <c r="M95" s="13"/>
      <c r="N95" s="7"/>
    </row>
    <row r="96" spans="2:14" s="5" customFormat="1">
      <c r="B96" s="7"/>
      <c r="C96" s="8"/>
      <c r="D96" s="9"/>
      <c r="E96" s="10"/>
      <c r="F96" s="8"/>
      <c r="G96" s="8"/>
      <c r="H96" s="8"/>
      <c r="I96" s="8"/>
      <c r="J96" s="11"/>
      <c r="K96" s="12"/>
      <c r="L96" s="11"/>
      <c r="M96" s="13"/>
      <c r="N96" s="7"/>
    </row>
    <row r="97" spans="2:16" s="5" customFormat="1">
      <c r="B97" s="7"/>
      <c r="C97" s="8"/>
      <c r="D97" s="9"/>
      <c r="E97" s="10"/>
      <c r="F97" s="8"/>
      <c r="G97" s="8"/>
      <c r="H97" s="8"/>
      <c r="I97" s="8"/>
      <c r="J97" s="11"/>
      <c r="K97" s="12"/>
      <c r="L97" s="11"/>
      <c r="M97" s="13"/>
      <c r="N97" s="7"/>
    </row>
    <row r="98" spans="2:16" s="5" customFormat="1">
      <c r="B98" s="7"/>
      <c r="C98" s="8"/>
      <c r="D98" s="9"/>
      <c r="E98" s="10"/>
      <c r="F98" s="8"/>
      <c r="G98" s="8"/>
      <c r="H98" s="8"/>
      <c r="I98" s="8"/>
      <c r="J98" s="11"/>
      <c r="K98" s="12"/>
      <c r="L98" s="11"/>
      <c r="M98" s="13"/>
      <c r="N98" s="7"/>
    </row>
    <row r="99" spans="2:16" s="5" customFormat="1">
      <c r="B99" s="7"/>
      <c r="C99" s="8"/>
      <c r="D99" s="9"/>
      <c r="E99" s="10"/>
      <c r="F99" s="8"/>
      <c r="G99" s="8"/>
      <c r="H99" s="8"/>
      <c r="I99" s="8"/>
      <c r="J99" s="11"/>
      <c r="K99" s="12"/>
      <c r="L99" s="11"/>
      <c r="M99" s="13"/>
      <c r="N99" s="7"/>
    </row>
    <row r="100" spans="2:16" s="5" customFormat="1">
      <c r="B100" s="7"/>
      <c r="C100" s="8"/>
      <c r="D100" s="9"/>
      <c r="E100" s="10"/>
      <c r="F100" s="8"/>
      <c r="G100" s="8"/>
      <c r="H100" s="8"/>
      <c r="I100" s="8"/>
      <c r="J100" s="11"/>
      <c r="K100" s="12"/>
      <c r="L100" s="11"/>
      <c r="M100" s="13"/>
      <c r="N100" s="7"/>
    </row>
    <row r="101" spans="2:16" s="5" customFormat="1">
      <c r="B101" s="7"/>
      <c r="C101" s="8"/>
      <c r="D101" s="9"/>
      <c r="E101" s="10"/>
      <c r="F101" s="8"/>
      <c r="G101" s="8"/>
      <c r="H101" s="8"/>
      <c r="I101" s="8"/>
      <c r="J101" s="11"/>
      <c r="K101" s="12"/>
      <c r="L101" s="11"/>
      <c r="M101" s="13"/>
      <c r="N101" s="7"/>
    </row>
    <row r="102" spans="2:16" s="5" customFormat="1">
      <c r="B102" s="7"/>
      <c r="C102" s="8"/>
      <c r="D102" s="9"/>
      <c r="E102" s="10"/>
      <c r="F102" s="8"/>
      <c r="G102" s="8"/>
      <c r="H102" s="8"/>
      <c r="I102" s="8"/>
      <c r="J102" s="11"/>
      <c r="K102" s="12"/>
      <c r="L102" s="11"/>
      <c r="M102" s="13"/>
      <c r="N102" s="7"/>
      <c r="O102" s="4"/>
    </row>
    <row r="103" spans="2:16" s="5" customFormat="1">
      <c r="B103" s="7"/>
      <c r="C103" s="8"/>
      <c r="D103" s="9"/>
      <c r="E103" s="10"/>
      <c r="F103" s="8"/>
      <c r="G103" s="8"/>
      <c r="H103" s="8"/>
      <c r="I103" s="8"/>
      <c r="J103" s="11"/>
      <c r="K103" s="12"/>
      <c r="L103" s="11"/>
      <c r="M103" s="13"/>
      <c r="N103" s="7"/>
      <c r="O103" s="8"/>
    </row>
    <row r="104" spans="2:16" s="5" customFormat="1">
      <c r="B104" s="7"/>
      <c r="C104" s="8"/>
      <c r="D104" s="9"/>
      <c r="E104" s="10"/>
      <c r="F104" s="8"/>
      <c r="G104" s="8"/>
      <c r="H104" s="8"/>
      <c r="I104" s="8"/>
      <c r="J104" s="11"/>
      <c r="K104" s="12"/>
      <c r="L104" s="11"/>
      <c r="M104" s="13"/>
      <c r="N104" s="7"/>
    </row>
    <row r="105" spans="2:16" s="5" customFormat="1">
      <c r="B105" s="7"/>
      <c r="C105" s="8"/>
      <c r="D105" s="9"/>
      <c r="E105" s="10"/>
      <c r="F105" s="8"/>
      <c r="G105" s="8"/>
      <c r="H105" s="8"/>
      <c r="I105" s="8"/>
      <c r="J105" s="11"/>
      <c r="K105" s="12"/>
      <c r="L105" s="11"/>
      <c r="M105" s="13"/>
      <c r="N105" s="7"/>
      <c r="P105" s="4"/>
    </row>
    <row r="106" spans="2:16" s="5" customFormat="1">
      <c r="B106" s="7"/>
      <c r="C106" s="8"/>
      <c r="D106" s="9"/>
      <c r="E106" s="10"/>
      <c r="F106" s="8"/>
      <c r="G106" s="8"/>
      <c r="H106" s="8"/>
      <c r="I106" s="8"/>
      <c r="J106" s="11"/>
      <c r="K106" s="12"/>
      <c r="L106" s="11"/>
      <c r="M106" s="13"/>
      <c r="N106" s="7"/>
      <c r="P106" s="8"/>
    </row>
    <row r="107" spans="2:16" s="5" customFormat="1">
      <c r="B107" s="7"/>
      <c r="C107" s="8"/>
      <c r="D107" s="9"/>
      <c r="E107" s="10"/>
      <c r="F107" s="8"/>
      <c r="G107" s="8"/>
      <c r="H107" s="8"/>
      <c r="I107" s="8"/>
      <c r="J107" s="11"/>
      <c r="K107" s="12"/>
      <c r="L107" s="11"/>
      <c r="M107" s="13"/>
      <c r="N107" s="7"/>
      <c r="O107" s="8"/>
    </row>
    <row r="108" spans="2:16" s="5" customFormat="1">
      <c r="B108" s="7"/>
      <c r="C108" s="8"/>
      <c r="D108" s="9"/>
      <c r="E108" s="10"/>
      <c r="F108" s="8"/>
      <c r="G108" s="8"/>
      <c r="H108" s="8"/>
      <c r="I108" s="8"/>
      <c r="J108" s="11"/>
      <c r="K108" s="12"/>
      <c r="L108" s="11"/>
      <c r="M108" s="13"/>
      <c r="N108" s="7"/>
      <c r="O108" s="8"/>
    </row>
    <row r="109" spans="2:16" s="5" customFormat="1">
      <c r="B109" s="7"/>
      <c r="C109" s="8"/>
      <c r="D109" s="9"/>
      <c r="E109" s="10"/>
      <c r="F109" s="8"/>
      <c r="G109" s="8"/>
      <c r="H109" s="8"/>
      <c r="I109" s="8"/>
      <c r="J109" s="11"/>
      <c r="K109" s="12"/>
      <c r="L109" s="11"/>
      <c r="M109" s="13"/>
      <c r="N109" s="7"/>
      <c r="O109" s="8"/>
    </row>
    <row r="110" spans="2:16" s="5" customFormat="1">
      <c r="B110" s="7"/>
      <c r="C110" s="8"/>
      <c r="D110" s="9"/>
      <c r="E110" s="10"/>
      <c r="F110" s="8"/>
      <c r="G110" s="8"/>
      <c r="H110" s="8"/>
      <c r="I110" s="8"/>
      <c r="J110" s="11"/>
      <c r="K110" s="12"/>
      <c r="L110" s="11"/>
      <c r="M110" s="13"/>
      <c r="N110" s="7"/>
      <c r="O110" s="8"/>
      <c r="P110" s="8"/>
    </row>
    <row r="111" spans="2:16" s="5" customFormat="1">
      <c r="B111" s="7"/>
      <c r="C111" s="8"/>
      <c r="D111" s="9"/>
      <c r="E111" s="10"/>
      <c r="F111" s="8"/>
      <c r="G111" s="8"/>
      <c r="H111" s="8"/>
      <c r="I111" s="8"/>
      <c r="J111" s="11"/>
      <c r="K111" s="12"/>
      <c r="L111" s="11"/>
      <c r="M111" s="13"/>
      <c r="N111" s="7"/>
      <c r="O111" s="8"/>
      <c r="P111" s="8"/>
    </row>
    <row r="112" spans="2:16" s="4" customFormat="1" ht="18.75" customHeight="1">
      <c r="B112" s="7"/>
      <c r="C112" s="8"/>
      <c r="D112" s="9"/>
      <c r="E112" s="10"/>
      <c r="F112" s="8"/>
      <c r="G112" s="8"/>
      <c r="H112" s="8"/>
      <c r="I112" s="8"/>
      <c r="J112" s="11"/>
      <c r="K112" s="12"/>
      <c r="L112" s="11"/>
      <c r="M112" s="13"/>
      <c r="N112" s="7"/>
      <c r="O112" s="8"/>
      <c r="P112" s="8"/>
    </row>
    <row r="114" spans="2:16" s="5" customFormat="1">
      <c r="B114" s="7"/>
      <c r="C114" s="8"/>
      <c r="D114" s="9"/>
      <c r="E114" s="10"/>
      <c r="F114" s="8"/>
      <c r="G114" s="8"/>
      <c r="H114" s="8"/>
      <c r="I114" s="8"/>
      <c r="J114" s="11"/>
      <c r="K114" s="12"/>
      <c r="L114" s="11"/>
      <c r="M114" s="13"/>
      <c r="N114" s="7"/>
      <c r="O114" s="8"/>
      <c r="P114" s="8"/>
    </row>
    <row r="115" spans="2:16" s="5" customFormat="1">
      <c r="B115" s="7"/>
      <c r="C115" s="8"/>
      <c r="D115" s="9"/>
      <c r="E115" s="10"/>
      <c r="F115" s="8"/>
      <c r="G115" s="8"/>
      <c r="H115" s="8"/>
      <c r="I115" s="8"/>
      <c r="J115" s="11"/>
      <c r="K115" s="12"/>
      <c r="L115" s="11"/>
      <c r="M115" s="13"/>
      <c r="N115" s="7"/>
      <c r="O115" s="8"/>
      <c r="P115" s="8"/>
    </row>
    <row r="116" spans="2:16" s="5" customFormat="1">
      <c r="B116" s="7"/>
      <c r="C116" s="8"/>
      <c r="D116" s="9"/>
      <c r="E116" s="10"/>
      <c r="F116" s="8"/>
      <c r="G116" s="8"/>
      <c r="H116" s="8"/>
      <c r="I116" s="8"/>
      <c r="J116" s="11"/>
      <c r="K116" s="12"/>
      <c r="L116" s="11"/>
      <c r="M116" s="13"/>
      <c r="N116" s="7"/>
      <c r="O116" s="8"/>
      <c r="P116" s="8"/>
    </row>
  </sheetData>
  <sortState ref="B63:N65">
    <sortCondition descending="1" ref="L63:L65"/>
  </sortState>
  <mergeCells count="51">
    <mergeCell ref="D6:L6"/>
    <mergeCell ref="A6:C6"/>
    <mergeCell ref="A1:N1"/>
    <mergeCell ref="A2:N2"/>
    <mergeCell ref="A3:N3"/>
    <mergeCell ref="A5:N5"/>
    <mergeCell ref="M6:N6"/>
    <mergeCell ref="A7:C7"/>
    <mergeCell ref="D7:F7"/>
    <mergeCell ref="I7:L7"/>
    <mergeCell ref="G8:G12"/>
    <mergeCell ref="H8:H12"/>
    <mergeCell ref="K8:K12"/>
    <mergeCell ref="L8:L12"/>
    <mergeCell ref="A8:A12"/>
    <mergeCell ref="B8:B12"/>
    <mergeCell ref="C8:C12"/>
    <mergeCell ref="D8:D12"/>
    <mergeCell ref="E8:E12"/>
    <mergeCell ref="F8:F12"/>
    <mergeCell ref="C85:E85"/>
    <mergeCell ref="G85:I85"/>
    <mergeCell ref="K85:L85"/>
    <mergeCell ref="C83:E83"/>
    <mergeCell ref="K83:M83"/>
    <mergeCell ref="F83:I83"/>
    <mergeCell ref="A34:N34"/>
    <mergeCell ref="A13:N13"/>
    <mergeCell ref="A14:N14"/>
    <mergeCell ref="I8:J8"/>
    <mergeCell ref="M8:M12"/>
    <mergeCell ref="N8:N12"/>
    <mergeCell ref="J9:J12"/>
    <mergeCell ref="I9:I12"/>
    <mergeCell ref="A20:N20"/>
    <mergeCell ref="A29:N29"/>
    <mergeCell ref="C81:E81"/>
    <mergeCell ref="K81:M81"/>
    <mergeCell ref="A74:N74"/>
    <mergeCell ref="A39:N39"/>
    <mergeCell ref="A46:N46"/>
    <mergeCell ref="A47:N47"/>
    <mergeCell ref="A48:N48"/>
    <mergeCell ref="A52:N52"/>
    <mergeCell ref="I45:M45"/>
    <mergeCell ref="A58:N58"/>
    <mergeCell ref="A62:N62"/>
    <mergeCell ref="A66:N66"/>
    <mergeCell ref="A67:N67"/>
    <mergeCell ref="A57:N57"/>
    <mergeCell ref="F81:I81"/>
  </mergeCells>
  <printOptions horizontalCentered="1"/>
  <pageMargins left="0" right="0" top="0.39370078740157483" bottom="0.15748031496062992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2019-11-18T12:25:05Z</cp:lastPrinted>
  <dcterms:created xsi:type="dcterms:W3CDTF">2008-01-19T11:40:00Z</dcterms:created>
  <dcterms:modified xsi:type="dcterms:W3CDTF">2019-11-18T12:26:53Z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